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K:\RH reports\RMI CMRT 6.5 - 6.6\"/>
    </mc:Choice>
  </mc:AlternateContent>
  <xr:revisionPtr revIDLastSave="0" documentId="8_{87F78AC0-C107-408D-BB26-53F7BA67B7E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<sst xmlns="http://schemas.openxmlformats.org/spreadsheetml/2006/main" count="22544" uniqueCount="15892">
  <si>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</si>
  <si>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</si>
  <si>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</si>
  <si>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</si>
  <si>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</si>
  <si>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</si>
  <si>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</si>
  <si>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</si>
  <si>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</si>
  <si>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</si>
  <si>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</si>
  <si>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</si>
  <si>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</si>
  <si>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</si>
  <si>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</si>
  <si>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</si>
  <si>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</si>
  <si>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</si>
  <si>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</si>
  <si>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</si>
  <si>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</si>
  <si>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</si>
  <si>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</si>
  <si>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</si>
  <si>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</si>
  <si>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</si>
  <si>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</si>
  <si>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</si>
  <si>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</si>
  <si>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</si>
  <si>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</si>
  <si>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</si>
  <si>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</si>
  <si>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</si>
  <si>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</si>
  <si>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</si>
  <si>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</si>
  <si>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</si>
  <si>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</si>
  <si>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</si>
  <si>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</si>
  <si>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</si>
  <si>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</si>
  <si>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</si>
  <si>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</si>
  <si>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</si>
  <si>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</si>
  <si>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</si>
  <si>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</si>
  <si>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</si>
  <si>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</si>
  <si>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</si>
  <si>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</si>
  <si>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</si>
  <si>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</si>
  <si>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</si>
  <si>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</si>
  <si>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</si>
  <si>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</si>
  <si>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</si>
  <si>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</si>
  <si>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</si>
  <si>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</si>
  <si>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</si>
  <si>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</si>
  <si>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</si>
  <si>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</si>
  <si>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</si>
  <si>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</si>
  <si>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</si>
  <si>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</si>
  <si>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</si>
  <si>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</si>
  <si>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</si>
  <si>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</si>
  <si>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</si>
  <si>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</si>
  <si>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</si>
  <si>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</si>
  <si>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</si>
  <si>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</si>
  <si>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</si>
  <si>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</si>
  <si>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</si>
  <si>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</si>
  <si>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</si>
  <si>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</si>
  <si>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</si>
  <si>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</si>
  <si>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</si>
  <si>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</si>
  <si>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</si>
  <si>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</si>
  <si>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</si>
  <si>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</si>
  <si>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</si>
  <si>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</si>
  <si>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</si>
  <si>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</si>
  <si>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</si>
  <si>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</si>
  <si>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</si>
  <si>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</si>
  <si>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</si>
  <si>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</si>
  <si>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</si>
  <si>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</si>
  <si>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</si>
  <si>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</si>
  <si>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</si>
  <si>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</si>
  <si>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</si>
  <si>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</si>
  <si>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</si>
  <si>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</si>
  <si>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</si>
  <si>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</si>
  <si>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</si>
  <si>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</si>
  <si>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</si>
  <si>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</si>
  <si>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</si>
  <si>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</si>
  <si>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</si>
  <si>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</si>
  <si>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</si>
  <si>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</si>
  <si>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</si>
  <si>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</si>
  <si>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</si>
  <si>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</si>
  <si>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</si>
  <si>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</si>
  <si>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</si>
  <si>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</si>
  <si>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</si>
  <si>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</si>
  <si>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</si>
  <si>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</si>
  <si>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</si>
  <si>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</si>
  <si>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</si>
  <si>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</si>
  <si>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</si>
  <si>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</si>
  <si>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</si>
  <si>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</si>
  <si>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</si>
  <si>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</si>
  <si>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</si>
  <si>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</si>
  <si>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</si>
  <si>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</si>
  <si>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</si>
  <si>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</si>
  <si>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</si>
  <si>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</si>
  <si>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</si>
  <si>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</si>
  <si>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</si>
  <si>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</si>
  <si>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</si>
  <si>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</si>
  <si>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</si>
  <si>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</si>
  <si>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</si>
  <si>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</si>
  <si>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</si>
  <si>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</si>
  <si>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</si>
  <si>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</si>
  <si>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</si>
  <si>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</si>
  <si>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</si>
  <si>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</si>
  <si>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</si>
  <si>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</si>
  <si>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</si>
  <si>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</si>
  <si>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</si>
  <si>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</si>
  <si>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</si>
  <si>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</si>
  <si>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</si>
  <si>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</si>
  <si>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</si>
  <si>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</si>
  <si>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</si>
  <si>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</si>
  <si>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</si>
  <si>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</si>
  <si>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</si>
  <si>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</si>
  <si>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</si>
  <si>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</si>
  <si>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</si>
  <si>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</si>
  <si>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</si>
  <si>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</si>
  <si>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</si>
  <si>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</si>
  <si>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</si>
  <si>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</si>
  <si>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</si>
  <si>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</si>
  <si>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</si>
  <si>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</si>
  <si>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</si>
  <si>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</si>
  <si>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</si>
  <si>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</si>
  <si>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</si>
  <si>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</si>
  <si>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</si>
  <si>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</si>
  <si>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</si>
  <si>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</si>
  <si>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</si>
  <si>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</si>
  <si>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</si>
  <si>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</si>
  <si>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</si>
  <si>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</si>
  <si>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</si>
  <si>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</si>
  <si>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</si>
  <si>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</si>
  <si>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</si>
  <si>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</si>
  <si>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</si>
  <si>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</si>
  <si>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</si>
  <si>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</si>
  <si>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</si>
  <si>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</si>
  <si>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</si>
  <si>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</si>
  <si>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</si>
  <si>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</si>
  <si>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</si>
  <si>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</si>
  <si>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</si>
  <si>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</si>
  <si>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</si>
  <si>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</si>
  <si>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</si>
  <si>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</si>
  <si>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</si>
  <si>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</si>
  <si>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</si>
  <si>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</si>
  <si>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</si>
  <si>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</si>
  <si>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</si>
  <si>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</si>
  <si>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</si>
  <si>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</si>
  <si>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</si>
  <si>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</si>
  <si>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</si>
  <si>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</si>
  <si>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</si>
  <si>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</si>
  <si>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</si>
  <si>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</si>
  <si>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</si>
  <si>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</si>
  <si>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</si>
  <si>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</si>
  <si>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</si>
  <si>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</si>
  <si>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</si>
  <si>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</si>
  <si>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</si>
  <si>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</si>
  <si>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</si>
  <si>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</si>
  <si>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</si>
  <si>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</si>
  <si>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</si>
  <si>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</si>
  <si>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</si>
  <si>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</si>
  <si>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</si>
  <si>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</si>
  <si>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</si>
  <si>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</si>
  <si>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</si>
  <si>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</si>
  <si>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</si>
  <si>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</si>
  <si>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</si>
  <si>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</si>
  <si>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</si>
  <si>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</si>
  <si>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</si>
  <si>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</si>
  <si>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</si>
  <si>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</si>
  <si>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</si>
  <si>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</si>
  <si>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</si>
  <si>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</si>
  <si>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</si>
  <si>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</si>
  <si>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</si>
  <si>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</si>
  <si>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</si>
  <si>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</si>
  <si>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</si>
  <si>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</si>
  <si>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</si>
  <si>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</si>
  <si>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</si>
  <si>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</si>
  <si>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</si>
  <si>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</si>
  <si>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</si>
  <si>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</si>
  <si>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</si>
  <si>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</si>
  <si>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</si>
  <si>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</si>
  <si>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</si>
  <si>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</si>
  <si>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</si>
  <si>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</si>
  <si>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</si>
  <si>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</si>
  <si>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</si>
  <si>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</si>
  <si>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</si>
  <si>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</si>
  <si>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</si>
  <si>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</si>
  <si>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</si>
  <si>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</si>
  <si>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</si>
  <si>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</si>
  <si>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</si>
  <si>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</si>
  <si>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</si>
  <si>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</si>
  <si>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</si>
  <si>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</si>
  <si>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</si>
  <si>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</si>
  <si>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</si>
  <si>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</si>
  <si>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</si>
  <si>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</si>
  <si>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</si>
  <si>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</si>
  <si>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</si>
  <si>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</si>
  <si>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</si>
  <si>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</si>
  <si>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</si>
  <si>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</si>
  <si>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</si>
  <si>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</si>
  <si>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</si>
  <si>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</si>
  <si>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</si>
  <si>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</si>
  <si>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</si>
  <si>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</si>
  <si>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</si>
  <si>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</si>
  <si>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</si>
  <si>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</si>
  <si>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</si>
  <si>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</si>
  <si>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</si>
  <si>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</si>
  <si>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</si>
  <si>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</si>
  <si>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</si>
  <si>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</si>
  <si>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</si>
  <si>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</si>
  <si>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</si>
  <si>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</si>
  <si>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</si>
  <si>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</si>
  <si>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</si>
  <si>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</si>
  <si>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</si>
  <si>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</si>
  <si>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</si>
  <si>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</si>
  <si>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</si>
  <si>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</si>
  <si>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</si>
  <si>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</si>
  <si>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</si>
  <si>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</si>
  <si>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</si>
  <si>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</si>
  <si>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</si>
  <si>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</si>
  <si>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</si>
  <si>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</si>
  <si>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</si>
  <si>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</si>
  <si>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</si>
  <si>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</si>
  <si>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</si>
  <si>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</si>
  <si>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</si>
  <si>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</si>
  <si>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</si>
  <si>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</si>
  <si>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</si>
  <si>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</si>
  <si>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</si>
  <si>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</si>
  <si>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</si>
  <si>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</si>
  <si>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</si>
  <si>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</si>
  <si>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</si>
  <si>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</si>
  <si>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</si>
  <si>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</si>
  <si>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</si>
  <si>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</si>
  <si>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</si>
  <si>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</si>
  <si>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</si>
  <si>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</si>
  <si>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</si>
  <si>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</si>
  <si>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</si>
  <si>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</si>
  <si>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</si>
  <si>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</si>
  <si>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</si>
  <si>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</si>
  <si>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</si>
  <si>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</si>
  <si>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</si>
  <si>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</si>
  <si>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</si>
  <si>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</si>
  <si>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</si>
  <si>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</si>
  <si>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</si>
  <si>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</si>
  <si>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</si>
  <si>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</si>
  <si>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</si>
  <si>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</si>
  <si>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</si>
  <si>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</si>
  <si>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</si>
  <si>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</si>
  <si>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</si>
  <si>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</si>
  <si>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</si>
  <si>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</si>
  <si>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</si>
  <si>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</si>
  <si>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</si>
  <si>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</si>
  <si>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</si>
  <si>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</si>
  <si>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</si>
  <si>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</si>
  <si>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</si>
  <si>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</si>
  <si>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</si>
  <si>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</si>
  <si>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</si>
  <si>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</si>
  <si>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</si>
  <si>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</si>
  <si>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</si>
  <si>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</si>
  <si>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</si>
  <si>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</si>
  <si>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</si>
  <si>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</si>
  <si>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</si>
  <si>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</si>
  <si>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</si>
  <si>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</si>
  <si>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</si>
  <si>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</si>
  <si>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</si>
  <si>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</si>
  <si>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</si>
  <si>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</si>
  <si>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</si>
  <si>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</si>
  <si>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</si>
  <si>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</si>
  <si>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</si>
  <si>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</si>
  <si>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</si>
  <si>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</si>
  <si>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</si>
  <si>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</si>
  <si>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</si>
  <si>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</si>
  <si>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</si>
  <si>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</si>
  <si>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</si>
  <si>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</si>
  <si>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</si>
  <si>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</si>
  <si>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</si>
  <si>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</si>
  <si>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</si>
  <si>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</si>
  <si>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</si>
  <si>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</si>
  <si>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</si>
  <si>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</si>
  <si>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</si>
  <si>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</si>
  <si>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</si>
  <si>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</si>
  <si>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</si>
  <si>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</si>
  <si>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</si>
  <si>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</si>
  <si>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</si>
  <si>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</si>
  <si>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</si>
  <si>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</si>
  <si>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</si>
  <si>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</si>
  <si>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</si>
  <si>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</si>
  <si>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</si>
  <si>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</si>
  <si>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</si>
  <si>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</si>
  <si>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</si>
  <si>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</si>
  <si>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</si>
  <si>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</si>
  <si>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</si>
  <si>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</si>
  <si>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</si>
  <si>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</si>
  <si>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</si>
  <si>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</si>
  <si>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</si>
  <si>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</si>
  <si>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</si>
  <si>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</si>
  <si>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</si>
  <si>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</si>
  <si>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</si>
  <si>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</si>
  <si>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</si>
  <si>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</si>
  <si>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</si>
  <si>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</si>
  <si>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</si>
  <si>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</si>
  <si>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</si>
  <si>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</si>
  <si>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</si>
  <si>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</si>
  <si>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</si>
  <si>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</si>
  <si>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</si>
  <si>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</si>
  <si>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</si>
  <si>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</si>
  <si>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</si>
  <si>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</si>
  <si>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</si>
  <si>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</si>
  <si>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</si>
  <si>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</si>
  <si>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</si>
  <si>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</si>
  <si>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</si>
  <si>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</si>
  <si>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</si>
  <si>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</si>
  <si>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</si>
  <si>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</si>
  <si>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</si>
  <si>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</si>
  <si>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</si>
  <si>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</si>
  <si>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</si>
  <si>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</si>
  <si>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</si>
  <si>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</si>
  <si>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</si>
  <si>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</si>
  <si>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</si>
  <si>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</si>
  <si>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</si>
  <si>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</si>
  <si>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</si>
  <si>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</si>
  <si>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</si>
  <si>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</si>
  <si>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</si>
  <si>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</si>
  <si>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</si>
  <si>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</si>
  <si>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</si>
  <si>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</si>
  <si>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</si>
  <si>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</si>
  <si>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</si>
  <si>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</si>
  <si>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</si>
  <si>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</si>
  <si>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</si>
  <si>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</si>
  <si>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</si>
  <si>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</si>
  <si>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</si>
  <si>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</si>
  <si>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</si>
  <si>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</si>
  <si>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</si>
  <si>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</si>
  <si>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</si>
  <si>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</si>
  <si>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</si>
  <si>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</si>
  <si>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</si>
  <si>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</si>
  <si>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</si>
  <si>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</si>
  <si>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</si>
  <si>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</si>
  <si>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</si>
  <si>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</si>
  <si>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</si>
  <si>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</si>
  <si>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</si>
  <si>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</si>
  <si>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</si>
  <si>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</si>
  <si>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</si>
  <si>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</si>
  <si>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</si>
  <si>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</si>
  <si>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</si>
  <si>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</si>
  <si>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</si>
  <si>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</si>
  <si>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</si>
  <si>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</si>
  <si>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</si>
  <si>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</si>
  <si>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</si>
  <si>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</si>
  <si>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</si>
  <si>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</si>
  <si>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</si>
  <si>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</si>
  <si>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</si>
  <si>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</si>
  <si>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</si>
  <si>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</si>
  <si>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</si>
  <si>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</si>
  <si>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</si>
  <si>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</si>
  <si>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</si>
  <si>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</si>
  <si>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</si>
  <si>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</si>
  <si>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</si>
  <si>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</si>
  <si>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</si>
  <si>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</si>
  <si>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</si>
  <si>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</si>
  <si>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</si>
  <si>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</si>
  <si>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</si>
  <si>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</si>
  <si>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</si>
  <si>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</si>
  <si>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</si>
  <si>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</si>
  <si>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</si>
  <si>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</si>
  <si>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</si>
  <si>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</si>
  <si>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</si>
  <si>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</si>
  <si>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</si>
  <si>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</si>
  <si>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</si>
  <si>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</si>
  <si>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</si>
  <si>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</si>
  <si>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</si>
  <si>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</si>
  <si>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</si>
  <si>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</si>
  <si>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</si>
  <si>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</si>
  <si>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</si>
  <si>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</si>
  <si>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</si>
  <si>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</si>
  <si>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</si>
  <si>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</si>
  <si>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</si>
  <si>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</si>
  <si>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</si>
  <si>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</si>
  <si>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</si>
  <si>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</si>
  <si>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</si>
  <si>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</si>
  <si>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</si>
  <si>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</si>
  <si>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</si>
  <si>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</si>
  <si>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</si>
  <si>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</si>
  <si>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</si>
  <si>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</si>
  <si>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</si>
  <si>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</si>
  <si>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</si>
  <si>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</si>
  <si>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</si>
  <si>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</si>
  <si>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</si>
  <si>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</si>
  <si>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</si>
  <si>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</si>
  <si>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</si>
  <si>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</si>
  <si>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</si>
  <si>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</si>
  <si>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</si>
  <si>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</si>
  <si>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</si>
  <si>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</si>
  <si>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</si>
  <si>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</si>
  <si>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</si>
  <si>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</si>
  <si>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</si>
  <si>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</si>
  <si>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</si>
  <si>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</si>
  <si>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</si>
  <si>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</si>
  <si>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</si>
  <si>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</si>
  <si>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</si>
  <si>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</si>
  <si>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</si>
  <si>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</si>
  <si>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</si>
  <si>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</si>
  <si>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</si>
  <si>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</si>
  <si>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</si>
  <si>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</si>
  <si>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</si>
  <si>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</si>
  <si>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</si>
  <si>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</si>
  <si>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</si>
  <si>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</si>
  <si>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</si>
  <si>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</si>
  <si>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</si>
  <si>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</si>
  <si>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</si>
  <si>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</si>
  <si>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</si>
  <si>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</si>
  <si>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</si>
  <si>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</si>
  <si>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</si>
  <si>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</si>
  <si>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</si>
  <si>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</si>
  <si>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</si>
  <si>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</si>
  <si>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</si>
  <si>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</si>
  <si>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</si>
  <si>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</si>
  <si>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</si>
  <si>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</si>
  <si>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</si>
  <si>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</si>
  <si>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</si>
  <si>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</si>
  <si>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</si>
  <si>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</si>
  <si>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</si>
  <si>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</si>
  <si>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</si>
  <si>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</si>
  <si>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</si>
  <si>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</si>
  <si>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</si>
  <si>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</si>
  <si>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</si>
  <si>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</si>
  <si>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</si>
  <si>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</si>
  <si>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</si>
  <si>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</si>
  <si>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</si>
  <si>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</si>
  <si>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</si>
  <si>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</si>
  <si>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</si>
  <si>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</si>
  <si>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</si>
  <si>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</si>
  <si>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</si>
  <si>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</si>
  <si>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</si>
  <si>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</si>
  <si>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</si>
  <si>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</si>
  <si>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</si>
  <si>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</si>
  <si>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</si>
  <si>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</si>
  <si>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</si>
  <si>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</si>
  <si>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</si>
  <si>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</si>
  <si>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</si>
  <si>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</si>
  <si>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</si>
  <si>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</si>
  <si>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</si>
  <si>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</si>
  <si>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</si>
  <si>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</si>
  <si>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</si>
  <si>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</si>
  <si>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</si>
  <si>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</si>
  <si>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</si>
  <si>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</si>
  <si>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</si>
  <si>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</si>
  <si>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</si>
  <si>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</si>
  <si>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</si>
  <si>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</si>
  <si>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</si>
  <si>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</si>
  <si>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</si>
  <si>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</si>
  <si>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</si>
  <si>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</si>
  <si>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</si>
  <si>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</si>
  <si>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</si>
  <si>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</si>
  <si>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</si>
  <si>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</si>
  <si>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</si>
  <si>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</si>
  <si>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</si>
  <si>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</si>
  <si>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</si>
  <si>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</si>
  <si>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</si>
  <si>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</si>
  <si>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</si>
  <si>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</si>
  <si>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</si>
  <si>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</si>
  <si>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</si>
  <si>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</si>
  <si>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</si>
  <si>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</si>
  <si>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</si>
  <si>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</si>
  <si>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</si>
  <si>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</si>
  <si>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</si>
  <si>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</si>
  <si>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</si>
  <si>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</si>
  <si>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</si>
  <si>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</si>
  <si>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</si>
  <si>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</si>
  <si>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</si>
  <si>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</si>
  <si>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</si>
  <si>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</si>
  <si>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</si>
  <si>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</si>
  <si>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</si>
  <si>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</si>
  <si>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</si>
  <si>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</si>
  <si>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</si>
  <si>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</si>
  <si>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</si>
  <si>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</si>
  <si>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</si>
  <si>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</si>
  <si>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</si>
  <si>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</si>
  <si>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</si>
  <si>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</si>
  <si>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</si>
  <si>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</si>
  <si>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</si>
  <si>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</si>
  <si>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</si>
  <si>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</si>
  <si>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</si>
  <si>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</si>
  <si>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</si>
  <si>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</si>
  <si>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</si>
  <si>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</si>
  <si>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</si>
  <si>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</si>
  <si>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</si>
  <si>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</si>
  <si>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</si>
  <si>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</si>
  <si>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</si>
  <si>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</si>
  <si>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</si>
  <si>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</si>
  <si>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</si>
  <si>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</si>
  <si>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</si>
  <si>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</si>
  <si>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</si>
  <si>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</si>
  <si>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</si>
  <si>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</si>
  <si>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</si>
  <si>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</si>
  <si>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</si>
  <si>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</si>
  <si>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</si>
  <si>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</si>
  <si>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</si>
  <si>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</si>
  <si>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</si>
  <si>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</si>
  <si>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</si>
  <si>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</si>
  <si>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</si>
  <si>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</si>
  <si>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</si>
  <si>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</si>
  <si>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</si>
  <si>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</si>
  <si>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</si>
  <si>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</si>
  <si>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</si>
  <si>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</si>
  <si>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</si>
  <si>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</si>
  <si>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</si>
  <si>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</si>
  <si>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</si>
  <si>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</si>
  <si>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</si>
  <si>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</si>
  <si>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</si>
  <si>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</si>
  <si>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</si>
  <si>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</si>
  <si>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</si>
  <si>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</si>
  <si>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</si>
  <si>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</si>
  <si>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</si>
  <si>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</si>
  <si>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</si>
  <si>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</si>
  <si>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</si>
  <si>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</si>
  <si>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</si>
  <si>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</si>
  <si>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</si>
  <si>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</si>
  <si>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</si>
  <si>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</si>
  <si>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</si>
  <si>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</si>
  <si>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</si>
  <si>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</si>
  <si>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</si>
  <si>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</si>
  <si>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</si>
  <si>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</si>
  <si>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</si>
  <si>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</si>
  <si>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</si>
  <si>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</si>
  <si>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</si>
  <si>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</si>
  <si>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</si>
  <si>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</si>
  <si>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</si>
  <si>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</si>
  <si>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</si>
  <si>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</si>
  <si>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</si>
  <si>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</si>
  <si>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</si>
  <si>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</si>
  <si>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</si>
  <si>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</si>
  <si>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</si>
  <si>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</si>
  <si>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</si>
  <si>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</si>
  <si>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</si>
  <si>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</si>
  <si>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</si>
  <si>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</si>
  <si>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</si>
  <si>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</si>
  <si>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</si>
  <si>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</si>
  <si>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</si>
  <si>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</si>
  <si>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</si>
  <si>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</si>
  <si>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</si>
  <si>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</si>
  <si>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</si>
  <si>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</si>
  <si>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</si>
  <si>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</si>
  <si>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</si>
  <si>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</si>
  <si>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</si>
  <si>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</si>
  <si>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</si>
  <si>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</si>
  <si>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</si>
  <si>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</si>
  <si>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</si>
  <si>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</si>
  <si>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</si>
  <si>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</si>
  <si>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</si>
  <si>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</si>
  <si>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</si>
  <si>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</si>
  <si>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</si>
  <si>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</si>
  <si>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</si>
  <si>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</si>
  <si>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</si>
  <si>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</si>
  <si>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</si>
  <si>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</si>
  <si>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</si>
  <si>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</si>
  <si>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</si>
  <si>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</si>
  <si>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</si>
  <si>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</si>
  <si>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</si>
  <si>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</si>
  <si>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</si>
  <si>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</si>
  <si>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</si>
  <si>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</si>
  <si>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</si>
  <si>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</si>
  <si>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</si>
  <si>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</si>
  <si>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</si>
  <si>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</si>
  <si>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</si>
  <si>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</si>
  <si>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</si>
  <si>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</si>
  <si>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</si>
  <si>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</si>
  <si>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</si>
  <si>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</si>
  <si>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</si>
  <si>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</si>
  <si>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</si>
  <si>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</si>
  <si>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</si>
  <si>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</si>
  <si>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</si>
  <si>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</si>
  <si>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</si>
  <si>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</si>
  <si>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</si>
  <si>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</si>
  <si>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</si>
  <si>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</si>
  <si>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</si>
  <si>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</si>
  <si>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</si>
  <si>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</si>
  <si>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</si>
  <si>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</si>
  <si>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</si>
  <si>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</si>
  <si>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</si>
  <si>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</si>
  <si>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</si>
  <si>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</si>
  <si>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</si>
  <si>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</si>
  <si>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</si>
  <si>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</si>
  <si>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</si>
  <si>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</si>
  <si>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</si>
  <si>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</si>
  <si>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</si>
  <si>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</si>
  <si>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</si>
  <si>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</si>
  <si>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</si>
  <si>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</si>
  <si>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</si>
  <si>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</si>
  <si>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</si>
  <si>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</si>
  <si>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</si>
  <si>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</si>
  <si>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</si>
  <si>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</si>
  <si>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</si>
  <si>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</si>
  <si>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</si>
  <si>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</si>
  <si>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</si>
  <si>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</si>
  <si>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</si>
  <si>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</si>
  <si>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</si>
  <si>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</si>
  <si>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</si>
  <si>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</si>
  <si>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</si>
  <si>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</si>
  <si>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</si>
  <si>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</si>
  <si>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</si>
  <si>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</si>
  <si>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</si>
  <si>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</si>
  <si>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</si>
  <si>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</si>
  <si>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</si>
  <si>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</si>
  <si>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</si>
  <si>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</si>
  <si>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</si>
  <si>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</si>
  <si>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</si>
  <si>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</si>
  <si>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</si>
  <si>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</si>
  <si>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</si>
  <si>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</si>
  <si>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</si>
  <si>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</si>
  <si>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</si>
  <si>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</si>
  <si>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</si>
  <si>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</si>
  <si>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</si>
  <si>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</si>
  <si>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</si>
  <si>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</si>
  <si>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</si>
  <si>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</si>
  <si>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</si>
  <si>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</si>
  <si>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</si>
  <si>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</si>
  <si>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</si>
  <si>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</si>
  <si>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</si>
  <si>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</si>
  <si>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</si>
  <si>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</si>
  <si>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</si>
  <si>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</si>
  <si>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</si>
  <si>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</si>
  <si>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</si>
  <si>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</si>
  <si>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</si>
  <si>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</si>
  <si>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</si>
  <si>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</si>
  <si>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</si>
  <si>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</si>
  <si>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</si>
  <si>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</si>
  <si>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</si>
  <si>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</si>
  <si>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</si>
  <si>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</si>
  <si>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</si>
  <si>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</si>
  <si>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</si>
  <si>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</si>
  <si>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</si>
  <si>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</si>
  <si>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</si>
  <si>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</si>
  <si>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</si>
  <si>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</si>
  <si>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</si>
  <si>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</si>
  <si>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</si>
  <si>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</si>
  <si>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</si>
  <si>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</si>
  <si>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</si>
  <si>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</si>
  <si>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</si>
  <si>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</si>
  <si>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</si>
  <si>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</si>
  <si>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</si>
  <si>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</si>
  <si>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</si>
  <si>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</si>
  <si>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</si>
  <si>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</si>
  <si>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</si>
  <si>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</si>
  <si>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</si>
  <si>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</si>
  <si>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</si>
  <si>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</si>
  <si>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</si>
  <si>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</si>
  <si>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</si>
  <si>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</si>
  <si>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</si>
  <si>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</si>
  <si>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</si>
  <si>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</si>
  <si>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</si>
  <si>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</si>
  <si>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</si>
  <si>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</si>
  <si>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</si>
  <si>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</si>
  <si>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</si>
  <si>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</si>
  <si>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</si>
  <si>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</si>
  <si>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</si>
  <si>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</si>
  <si>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</si>
  <si>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</si>
  <si>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</si>
  <si>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</si>
  <si>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</si>
  <si>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</si>
  <si>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</si>
  <si>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</si>
  <si>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</si>
  <si>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</si>
  <si>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</si>
  <si>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</si>
  <si>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</si>
  <si>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</si>
  <si>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</si>
  <si>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</si>
  <si>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</si>
  <si>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</si>
  <si>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</si>
  <si>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</si>
  <si>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</si>
  <si>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</si>
  <si>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</si>
  <si>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</si>
  <si>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</si>
  <si>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</si>
  <si>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</si>
  <si>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</si>
  <si>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</si>
  <si>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</si>
  <si>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</si>
  <si>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</si>
  <si>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</si>
  <si>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</si>
  <si>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</si>
  <si>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</si>
  <si>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</si>
  <si>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</si>
  <si>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</si>
  <si>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</si>
  <si>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</si>
  <si>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</si>
  <si>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</si>
  <si>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</si>
  <si>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</si>
  <si>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</si>
  <si>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</si>
  <si>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</si>
  <si>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</si>
  <si>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</si>
  <si>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</si>
  <si>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</si>
  <si>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</si>
  <si>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</si>
  <si>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</si>
  <si>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</si>
  <si>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</si>
  <si>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</si>
  <si>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</si>
  <si>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</si>
  <si>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</si>
  <si>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</si>
  <si>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</si>
  <si>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</si>
  <si>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</si>
  <si>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</si>
  <si>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</si>
  <si>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</si>
  <si>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</si>
  <si>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</si>
  <si>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</si>
  <si>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</si>
  <si>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</si>
  <si>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</si>
  <si>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</si>
  <si>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</si>
  <si>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</si>
  <si>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</si>
  <si>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</si>
  <si>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</si>
  <si>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</si>
  <si>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</si>
  <si>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</si>
  <si>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</si>
  <si>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</si>
  <si>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</si>
  <si>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</si>
  <si>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</si>
  <si>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</si>
  <si>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</si>
  <si>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</si>
  <si>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</si>
  <si>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</si>
  <si>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</si>
  <si>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</si>
  <si>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</si>
  <si>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</si>
  <si>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</si>
  <si>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</si>
  <si>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</si>
  <si>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</si>
  <si>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</si>
  <si>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</si>
  <si>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</si>
  <si>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</si>
  <si>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</si>
  <si>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</si>
  <si>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</si>
  <si>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</si>
  <si>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</si>
  <si>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</si>
  <si>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</si>
  <si>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</si>
  <si>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</si>
  <si>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</si>
  <si>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</si>
  <si>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</si>
  <si>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</si>
  <si>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</si>
  <si>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</si>
  <si>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</si>
  <si>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</si>
  <si>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</si>
  <si>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</si>
  <si>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</si>
  <si>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</si>
  <si>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</si>
  <si>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</si>
  <si>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</si>
  <si>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</si>
  <si>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</si>
  <si>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</si>
  <si>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</si>
  <si>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</si>
  <si>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</si>
  <si>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</si>
  <si>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</si>
  <si>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</si>
  <si>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</si>
  <si>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</si>
  <si>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</si>
  <si>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</si>
  <si>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</si>
  <si>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</si>
  <si>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</si>
  <si>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</si>
  <si>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</si>
  <si>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</si>
  <si>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</si>
  <si>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</si>
  <si>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</si>
  <si>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</si>
  <si>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</si>
  <si>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</si>
  <si>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</si>
  <si>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</si>
  <si>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</si>
  <si>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</si>
  <si>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</si>
  <si>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</si>
  <si>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</si>
  <si>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</si>
  <si>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</si>
  <si>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</si>
  <si>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</si>
  <si>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</si>
  <si>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</si>
  <si>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</si>
  <si>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</si>
  <si>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</si>
  <si>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</si>
  <si>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</si>
  <si>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</si>
  <si>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</si>
  <si>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</si>
  <si>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</si>
  <si>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</si>
  <si>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</si>
  <si>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</si>
  <si>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</si>
  <si>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</si>
  <si>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</si>
  <si>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</si>
  <si>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</si>
  <si>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</si>
  <si>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</si>
  <si>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</si>
  <si>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</si>
  <si>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</si>
  <si>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</si>
  <si>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</si>
  <si>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</si>
  <si>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</si>
  <si>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</si>
  <si>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</si>
  <si>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</si>
  <si>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</si>
  <si>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</si>
  <si>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</si>
  <si>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</si>
  <si>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</si>
  <si>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</si>
  <si>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</si>
  <si>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</si>
  <si>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</si>
  <si>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</si>
  <si>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</si>
  <si>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</si>
  <si>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</si>
  <si>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</si>
  <si>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</si>
  <si>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</si>
  <si>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</si>
  <si>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</si>
  <si>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</si>
  <si>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</si>
  <si>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</si>
  <si>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</si>
  <si>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</si>
  <si>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</si>
  <si>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</si>
  <si>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</si>
  <si>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</si>
  <si>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</si>
  <si>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</si>
  <si>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</si>
  <si>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</si>
  <si>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</si>
  <si>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</si>
  <si>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</si>
  <si>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</si>
  <si>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</si>
  <si>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</si>
  <si>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</si>
  <si>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</si>
  <si>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</si>
  <si>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</si>
  <si>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</si>
  <si>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</si>
  <si>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</si>
  <si>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</si>
  <si>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</si>
  <si>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</si>
  <si>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</si>
  <si>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</si>
  <si>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</si>
  <si>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</si>
  <si>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</si>
  <si>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</si>
  <si>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</si>
  <si>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</si>
  <si>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</si>
  <si>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</si>
  <si>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</si>
  <si>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</si>
  <si>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</si>
  <si>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</si>
  <si>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</si>
  <si>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</si>
  <si>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</si>
  <si>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</si>
  <si>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</si>
  <si>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</si>
  <si>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</si>
  <si>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</si>
  <si>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</si>
  <si>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</si>
  <si>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</si>
  <si>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</si>
  <si>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</si>
  <si>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</si>
  <si>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</si>
  <si>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</si>
  <si>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</si>
  <si>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</si>
  <si>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</si>
  <si>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</si>
  <si>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</si>
  <si>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</si>
  <si>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</si>
  <si>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</si>
  <si>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</si>
  <si>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</si>
  <si>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</si>
  <si>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</si>
  <si>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</si>
  <si>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</si>
  <si>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</si>
  <si>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</si>
  <si>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</si>
  <si>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</si>
  <si>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</si>
  <si>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</si>
  <si>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</si>
  <si>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</si>
  <si>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</si>
  <si>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</si>
  <si>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</si>
  <si>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</si>
  <si>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</si>
  <si>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</si>
  <si>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</si>
  <si>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</si>
  <si>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</si>
  <si>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</si>
  <si>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</si>
  <si>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</si>
  <si>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</si>
  <si>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</si>
  <si>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</si>
  <si>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</si>
  <si>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</si>
  <si>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</si>
  <si>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</si>
  <si>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</si>
  <si>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</si>
  <si>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</si>
  <si>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</si>
  <si>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</si>
  <si>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</si>
  <si>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</si>
  <si>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</si>
  <si>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</si>
  <si>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</si>
  <si>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</si>
  <si>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</si>
  <si>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</si>
  <si>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</si>
  <si>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</si>
  <si>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</si>
  <si>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</si>
  <si>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</si>
  <si>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</si>
  <si>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</si>
  <si>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</si>
  <si>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</si>
  <si>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</si>
  <si>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</si>
  <si>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</si>
  <si>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</si>
  <si>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</si>
  <si>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</si>
  <si>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</si>
  <si>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</si>
  <si>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</si>
  <si>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</si>
  <si>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</si>
  <si>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</si>
  <si>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</si>
  <si>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</si>
  <si>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</si>
  <si>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</si>
  <si>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</si>
  <si>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</si>
  <si>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</si>
  <si>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</si>
  <si>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</si>
  <si>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</si>
  <si>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</si>
  <si>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</si>
  <si>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</si>
  <si>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</si>
  <si>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</si>
  <si>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</si>
  <si>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</si>
  <si>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</si>
  <si>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</si>
  <si>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</si>
  <si>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</si>
  <si>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</si>
  <si>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</si>
  <si>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</si>
  <si>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</si>
  <si>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</si>
  <si>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</si>
  <si>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</si>
  <si>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</si>
  <si>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</si>
  <si>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</si>
  <si>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</si>
  <si>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</si>
  <si>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</si>
  <si>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</si>
  <si>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</si>
  <si>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</si>
  <si>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</si>
  <si>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</si>
  <si>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</si>
  <si>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</si>
  <si>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</si>
  <si>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</si>
  <si>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</si>
  <si>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</si>
  <si>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</si>
  <si>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</si>
  <si>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</si>
  <si>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</si>
  <si>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</si>
  <si>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</si>
  <si>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</si>
  <si>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</si>
  <si>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</si>
  <si>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</si>
  <si>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</si>
  <si>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</si>
  <si>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</si>
  <si>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</si>
  <si>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</si>
  <si>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</si>
  <si>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</si>
  <si>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</si>
  <si>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</si>
  <si>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</si>
  <si>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</si>
  <si>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</si>
  <si>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</si>
  <si>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</si>
  <si>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</si>
  <si>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</si>
  <si>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</si>
  <si>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</si>
  <si>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</si>
  <si>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</si>
  <si>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</si>
  <si>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</si>
  <si>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</si>
  <si>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</si>
  <si>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</si>
  <si>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</si>
  <si>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</si>
  <si>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</si>
  <si>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</si>
  <si>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</si>
  <si>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</si>
  <si>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</si>
  <si>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</si>
  <si>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</si>
  <si>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</si>
  <si>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</si>
  <si>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</si>
  <si>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</si>
  <si>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</si>
  <si>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</si>
  <si>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</si>
  <si>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</si>
  <si>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</si>
  <si>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</si>
  <si>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</si>
  <si>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</si>
  <si>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</si>
  <si>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</si>
  <si>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</si>
  <si>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</si>
  <si>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</si>
  <si>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</si>
  <si>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</si>
  <si>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</si>
  <si>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</si>
  <si>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</si>
  <si>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</si>
  <si>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</si>
  <si>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</si>
  <si>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</si>
  <si>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</si>
  <si>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</si>
  <si>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</si>
  <si>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</si>
  <si>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</si>
  <si>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</si>
  <si>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</si>
  <si>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</si>
  <si>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</si>
  <si>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</si>
  <si>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</si>
  <si>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</si>
  <si>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</si>
  <si>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</si>
  <si>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</si>
  <si>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</si>
  <si>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</si>
  <si>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</si>
  <si>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</si>
  <si>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</si>
  <si>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</si>
  <si>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</si>
  <si>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</si>
  <si>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</si>
  <si>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</si>
  <si>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</si>
  <si>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</si>
  <si>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</si>
  <si>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</si>
  <si>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</si>
  <si>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</si>
  <si>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</si>
  <si>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</si>
  <si>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</si>
  <si>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</si>
  <si>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</si>
  <si>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</si>
  <si>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</si>
  <si>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</si>
  <si>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</si>
  <si>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</si>
  <si>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</si>
  <si>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</si>
  <si>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</si>
  <si>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</si>
  <si>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</si>
  <si>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</si>
  <si>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</si>
  <si>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</si>
  <si>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</si>
  <si>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</si>
  <si>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</si>
  <si>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</si>
  <si>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</si>
  <si>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</si>
  <si>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</si>
  <si>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</si>
  <si>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</si>
  <si>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</si>
  <si>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</si>
  <si>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</si>
  <si>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</si>
  <si>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</si>
  <si>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</si>
  <si>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</si>
  <si>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</si>
  <si>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</si>
  <si>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</si>
  <si>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</si>
  <si>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</si>
  <si>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</si>
  <si>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</si>
  <si>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</si>
  <si>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</si>
  <si>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</si>
  <si>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</si>
  <si>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</si>
  <si>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</si>
  <si>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</si>
  <si>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</si>
  <si>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</si>
  <si>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</si>
  <si>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</si>
  <si>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</si>
  <si>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</si>
  <si>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</si>
  <si>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</si>
  <si>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</si>
  <si>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</si>
  <si>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</si>
  <si>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</si>
  <si>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</si>
  <si>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</si>
  <si>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</si>
  <si>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</si>
  <si>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</si>
  <si>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</si>
  <si>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</si>
  <si>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</si>
  <si>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</si>
  <si>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</si>
  <si>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</si>
  <si>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</si>
  <si>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</si>
  <si>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</si>
  <si>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</si>
  <si>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</si>
  <si>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</si>
  <si>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</si>
  <si>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</si>
  <si>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</si>
  <si>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</si>
  <si>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</si>
  <si>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</si>
  <si>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</si>
  <si>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</si>
  <si>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</si>
  <si>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</si>
  <si>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</si>
  <si>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</si>
  <si>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</si>
  <si>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</si>
  <si>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</si>
  <si>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</si>
  <si>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</si>
  <si>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</si>
  <si>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</si>
  <si>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</si>
  <si>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</si>
  <si>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</si>
  <si>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</si>
  <si>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</si>
  <si>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</si>
  <si>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</si>
  <si>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</si>
  <si>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</si>
  <si>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</si>
  <si>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</si>
  <si>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</si>
  <si>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</si>
  <si>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</si>
  <si>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</si>
  <si>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</si>
  <si>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</si>
  <si>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</si>
  <si>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</si>
  <si>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</si>
  <si>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</si>
  <si>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</si>
  <si>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</si>
  <si>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</si>
  <si>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</si>
  <si>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</si>
  <si>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</si>
  <si>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</si>
  <si>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</si>
  <si>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</si>
  <si>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</si>
  <si>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</si>
  <si>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</si>
  <si>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</si>
  <si>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</si>
  <si>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</si>
  <si>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</si>
  <si>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</si>
  <si>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</si>
  <si>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</si>
  <si>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</si>
  <si>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</si>
  <si>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</si>
  <si>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</si>
  <si>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</si>
  <si>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</si>
  <si>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</si>
  <si>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</si>
  <si>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</si>
  <si>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</si>
  <si>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</si>
  <si>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</si>
  <si>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</si>
  <si>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</si>
  <si>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</si>
  <si>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</si>
  <si>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</si>
  <si>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</si>
  <si>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</si>
  <si>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</si>
  <si>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</si>
  <si>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</si>
  <si>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</si>
  <si>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</si>
  <si>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</si>
  <si>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</si>
  <si>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</si>
  <si>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</si>
  <si>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</si>
  <si>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</si>
  <si>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</si>
  <si>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</si>
  <si>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</si>
  <si>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</si>
  <si>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</si>
  <si>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</si>
  <si>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</si>
  <si>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</si>
  <si>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</si>
  <si>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</si>
  <si>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</si>
  <si>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</si>
  <si>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</si>
  <si>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</si>
  <si>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</si>
  <si>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</si>
  <si>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</si>
  <si>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</si>
  <si>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</si>
  <si>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</si>
  <si>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</si>
  <si>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</si>
  <si>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</si>
  <si>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</si>
  <si>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</si>
  <si>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</si>
  <si>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</si>
  <si>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</si>
  <si>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</si>
  <si>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</si>
  <si>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</si>
  <si>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</si>
  <si>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</si>
  <si>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</si>
  <si>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</si>
  <si>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</si>
  <si>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</si>
  <si>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</si>
  <si>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</si>
  <si>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</si>
  <si>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</si>
  <si>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</si>
  <si>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</si>
  <si>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</si>
  <si>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</si>
  <si>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</si>
  <si>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</si>
  <si>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</si>
  <si>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</si>
  <si>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</si>
  <si>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</si>
  <si>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</si>
  <si>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</si>
  <si>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</si>
  <si>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</si>
  <si>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</si>
  <si>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</si>
  <si>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</si>
  <si>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</si>
  <si>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</si>
  <si>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</si>
  <si>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</si>
  <si>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</si>
  <si>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</si>
  <si>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</si>
  <si>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</si>
  <si>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</si>
  <si>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</si>
  <si>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</si>
  <si>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</si>
  <si>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</si>
  <si>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</si>
  <si>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</si>
  <si>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</si>
  <si>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</si>
  <si>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</si>
  <si>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</si>
  <si>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</si>
  <si>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</si>
  <si>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</si>
  <si>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</si>
  <si>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</si>
  <si>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</si>
  <si>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</si>
  <si>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</si>
  <si>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</si>
  <si>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</si>
  <si>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</si>
  <si>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</si>
  <si>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</si>
  <si>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</si>
  <si>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</si>
  <si>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</si>
  <si>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</si>
  <si>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</si>
  <si>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</si>
  <si>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</si>
  <si>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</si>
  <si>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</si>
  <si>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</si>
  <si>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</si>
  <si>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</si>
  <si>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</si>
  <si>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</si>
  <si>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</si>
  <si>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</si>
  <si>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</si>
  <si>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</si>
  <si>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</si>
  <si>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</si>
  <si>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</si>
  <si>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</si>
  <si>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</si>
  <si>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</si>
  <si>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</si>
  <si>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</si>
  <si>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</si>
  <si>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</si>
  <si>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</si>
  <si>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</si>
  <si>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</si>
  <si>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</si>
  <si>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</si>
  <si>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</si>
  <si>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</si>
  <si>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</si>
  <si>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</si>
  <si>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</si>
  <si>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</si>
  <si>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</si>
  <si>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</si>
  <si>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</si>
  <si>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</si>
  <si>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</si>
  <si>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</si>
  <si>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</si>
  <si>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</si>
  <si>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</si>
  <si>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</si>
  <si>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</si>
  <si>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</si>
  <si>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</si>
  <si>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</si>
  <si>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</si>
  <si>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</si>
  <si>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</si>
  <si>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</si>
  <si>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</si>
  <si>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</si>
  <si>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</si>
  <si>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</si>
  <si>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</si>
  <si>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</si>
  <si>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</si>
  <si>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</si>
  <si>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</si>
  <si>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</si>
  <si>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</si>
  <si>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</si>
  <si>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</si>
  <si>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</si>
  <si>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</si>
  <si>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</si>
  <si>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</si>
  <si>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</si>
  <si>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</si>
  <si>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</si>
  <si>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</si>
  <si>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</si>
  <si>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</si>
  <si>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</si>
  <si>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</si>
  <si>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</si>
  <si>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</si>
  <si>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</si>
  <si>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</si>
  <si>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</si>
  <si>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</si>
  <si>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</si>
  <si>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</si>
  <si>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</si>
  <si>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</si>
  <si>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</si>
  <si>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</si>
  <si>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</si>
  <si>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</si>
  <si>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</si>
  <si>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</si>
  <si>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</si>
  <si>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</si>
  <si>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</si>
  <si>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</si>
  <si>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</si>
  <si>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</si>
  <si>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</si>
  <si>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</si>
  <si>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</si>
  <si>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</si>
  <si>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</si>
  <si>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</si>
  <si>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</si>
  <si>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</si>
  <si>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</si>
  <si>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</si>
  <si>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</si>
  <si>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</si>
  <si>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</si>
  <si>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</si>
  <si>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</si>
  <si>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</si>
  <si>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</si>
  <si>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</si>
  <si>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</si>
  <si>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</si>
  <si>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</si>
  <si>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</si>
  <si>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</si>
  <si>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</si>
  <si>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</si>
  <si>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</si>
  <si>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</si>
  <si>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</si>
  <si>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</si>
  <si>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</si>
  <si>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</si>
  <si>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</si>
  <si>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</si>
  <si>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</si>
  <si>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</si>
  <si>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</si>
  <si>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</si>
  <si>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</si>
  <si>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</si>
  <si>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</si>
  <si>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</si>
  <si>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</si>
  <si>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</si>
  <si>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</si>
  <si>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</si>
  <si>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</si>
  <si>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</si>
  <si>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</si>
  <si>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</si>
  <si>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</si>
  <si>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</si>
  <si>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</si>
  <si>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</si>
  <si>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</si>
  <si>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</si>
  <si>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</si>
  <si>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</si>
  <si>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</si>
  <si>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</si>
  <si>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</si>
  <si>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</si>
  <si>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</si>
  <si>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</si>
  <si>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</si>
  <si>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</si>
  <si>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</si>
  <si>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</si>
  <si>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</si>
  <si>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</si>
  <si>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</si>
  <si>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</si>
  <si>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</si>
  <si>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</si>
  <si>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</si>
  <si>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</si>
  <si>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</si>
  <si>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</si>
  <si>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</si>
  <si>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</si>
  <si>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</si>
  <si>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</si>
  <si>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</si>
  <si>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</si>
  <si>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</si>
  <si>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</si>
  <si>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</si>
  <si>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</si>
  <si>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</si>
  <si>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</si>
  <si>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</si>
  <si>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</si>
  <si>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</si>
  <si>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</si>
  <si>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</si>
  <si>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</si>
  <si>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</si>
  <si>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</si>
  <si>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</si>
  <si>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</si>
  <si>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</si>
  <si>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</si>
  <si>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</si>
  <si>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</si>
  <si>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</si>
  <si>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</si>
  <si>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</si>
  <si>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</si>
  <si>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</si>
  <si>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</si>
  <si>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</si>
  <si>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</si>
  <si>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</si>
  <si>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</si>
  <si>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</si>
  <si>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</si>
  <si>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</si>
  <si>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</si>
  <si>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</si>
  <si>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</si>
  <si>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</si>
  <si>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</si>
  <si>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</si>
  <si>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</si>
  <si>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</si>
  <si>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</si>
  <si>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</si>
  <si>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</si>
  <si>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</si>
  <si>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</si>
  <si>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</si>
  <si>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</si>
  <si>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</si>
  <si>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</si>
  <si>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</si>
  <si>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</si>
  <si>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</si>
  <si>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</si>
  <si>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</si>
  <si>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</si>
  <si>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</si>
  <si>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</si>
  <si>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</si>
  <si>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</si>
  <si>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</si>
  <si>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</si>
  <si>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</si>
  <si>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</si>
  <si>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</si>
  <si>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</si>
  <si>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</si>
  <si>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</si>
  <si>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</si>
  <si>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</si>
  <si>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</si>
  <si>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</si>
  <si>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</si>
  <si>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</si>
  <si>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</si>
  <si>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</si>
  <si>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</si>
  <si>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</si>
  <si>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</si>
  <si>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</si>
  <si>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</si>
  <si>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</si>
  <si>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</si>
  <si>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</si>
  <si>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</si>
  <si>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</si>
  <si>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</si>
  <si>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</si>
  <si>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</si>
  <si>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</si>
  <si>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</si>
  <si>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</si>
  <si>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</si>
  <si>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</si>
  <si>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</si>
  <si>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</si>
  <si>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</si>
  <si>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</si>
  <si>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</si>
  <si>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</si>
  <si>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</si>
  <si>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</si>
  <si>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</si>
  <si>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</si>
  <si>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</si>
  <si>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</si>
  <si>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</si>
  <si>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</si>
  <si>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</si>
  <si>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</si>
  <si>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</si>
  <si>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</si>
  <si>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</si>
  <si>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</si>
  <si>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</si>
  <si>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</si>
  <si>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</si>
  <si>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</si>
  <si>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</si>
  <si>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</si>
  <si>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</si>
  <si>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</si>
  <si>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</si>
  <si>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</si>
  <si>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</si>
  <si>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</si>
  <si>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</si>
  <si>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</si>
  <si>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</si>
  <si>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</si>
  <si>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</si>
  <si>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</si>
  <si>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</si>
  <si>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</si>
  <si>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</si>
  <si>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</si>
  <si>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</si>
  <si>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</si>
  <si>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</si>
  <si>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</si>
  <si>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</si>
  <si>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</si>
  <si>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</si>
  <si>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</si>
  <si>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</si>
  <si>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</si>
  <si>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</si>
  <si>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</si>
  <si>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</si>
  <si>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</si>
  <si>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</si>
  <si>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</si>
  <si>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</si>
  <si>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</si>
  <si>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</si>
  <si>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</si>
  <si>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</si>
  <si>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</si>
  <si>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</si>
  <si>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</si>
  <si>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</si>
  <si>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</si>
  <si>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</si>
  <si>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</si>
  <si>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</si>
  <si>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</si>
  <si>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</si>
  <si>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</si>
  <si>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</si>
  <si>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</si>
  <si>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</si>
  <si>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</si>
  <si>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</si>
  <si>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</si>
  <si>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</si>
  <si>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</si>
  <si>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</si>
  <si>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</si>
  <si>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</si>
  <si>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</si>
  <si>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</si>
  <si>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</si>
  <si>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</si>
  <si>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</si>
  <si>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</si>
  <si>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</si>
  <si>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</si>
  <si>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</si>
  <si>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</si>
  <si>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</si>
  <si>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</si>
  <si>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</si>
  <si>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</si>
  <si>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</si>
  <si>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</si>
  <si>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</si>
  <si>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</si>
  <si>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</si>
  <si>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</si>
  <si>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</si>
  <si>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</si>
  <si>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</si>
  <si>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</si>
  <si>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</si>
  <si>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</si>
  <si>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</si>
  <si>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</si>
  <si>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</si>
  <si>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</si>
  <si>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</si>
  <si>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</si>
  <si>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</si>
  <si>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</si>
  <si>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</si>
  <si>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</si>
  <si>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</si>
  <si>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</si>
  <si>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</si>
  <si>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</si>
  <si>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</si>
  <si>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</si>
  <si>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</si>
  <si>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</si>
  <si>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</si>
  <si>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</si>
  <si>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</si>
  <si>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</si>
  <si>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</si>
  <si>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</si>
  <si>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</si>
  <si>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</si>
  <si>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</si>
  <si>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</si>
  <si>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</si>
  <si>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</si>
  <si>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</si>
  <si>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</si>
  <si>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</si>
  <si>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</si>
  <si>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</si>
  <si>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</si>
  <si>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</si>
  <si>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</si>
  <si>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</si>
  <si>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</si>
  <si>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</si>
  <si>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</si>
  <si>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</si>
  <si>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</si>
  <si>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</si>
  <si>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</si>
  <si>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</si>
  <si>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</si>
  <si>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</si>
  <si>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</si>
  <si>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</si>
  <si>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</si>
  <si>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</si>
  <si>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</si>
  <si>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</si>
  <si>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</si>
  <si>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</si>
  <si>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</si>
  <si>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</si>
  <si>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</si>
  <si>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</si>
  <si>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</si>
  <si>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</si>
  <si>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</si>
  <si>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</si>
  <si>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</si>
  <si>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</si>
  <si>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</si>
  <si>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</si>
  <si>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</si>
  <si>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</si>
  <si>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</si>
  <si>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</si>
  <si>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</si>
  <si>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</si>
  <si>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</si>
  <si>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</si>
  <si>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</si>
  <si>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</si>
  <si>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</si>
  <si>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</si>
  <si>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</si>
  <si>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</si>
  <si>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</si>
  <si>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</si>
  <si>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</si>
  <si>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</si>
  <si>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</si>
  <si>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</si>
  <si>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</si>
  <si>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</si>
  <si>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</si>
  <si>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</si>
  <si>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</si>
  <si>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</si>
  <si>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</si>
  <si>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</si>
  <si>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</si>
  <si>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</si>
  <si>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</si>
  <si>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</si>
  <si>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</si>
  <si>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</si>
  <si>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</si>
  <si>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</si>
  <si>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</si>
  <si>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</si>
  <si>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</si>
  <si>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</si>
  <si>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</si>
  <si>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</si>
  <si>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</si>
  <si>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</si>
  <si>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</si>
  <si>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</si>
  <si>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</si>
  <si>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</si>
  <si>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</si>
  <si>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</si>
  <si>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</si>
  <si>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</si>
  <si>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</si>
  <si>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</si>
  <si>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</si>
  <si>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</si>
  <si>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</si>
  <si>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</si>
  <si>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</si>
  <si>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</si>
  <si>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</si>
  <si>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</si>
  <si>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</si>
  <si>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</si>
  <si>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</si>
  <si>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</si>
  <si>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</si>
  <si>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</si>
  <si>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</si>
  <si>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</si>
  <si>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</si>
  <si>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</si>
  <si>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</si>
  <si>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</si>
  <si>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</si>
  <si>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</si>
  <si>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</si>
  <si>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</si>
  <si>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</si>
  <si>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</si>
  <si>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</si>
  <si>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</si>
  <si>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</si>
  <si>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</si>
  <si>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</si>
  <si>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</si>
  <si>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</si>
  <si>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</si>
  <si>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</si>
  <si>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</si>
  <si>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</si>
  <si>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</si>
  <si>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</si>
  <si>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</si>
  <si>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</si>
  <si>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</si>
  <si>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</si>
  <si>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</si>
  <si>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</si>
  <si>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</si>
  <si>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</si>
  <si>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</si>
  <si>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</si>
  <si>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</si>
  <si>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</si>
  <si>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</si>
  <si>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</si>
  <si>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</si>
  <si>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</si>
  <si>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</si>
  <si>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</si>
  <si>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</si>
  <si>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</si>
  <si>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</si>
  <si>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</si>
  <si>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</si>
  <si>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</si>
  <si>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</si>
  <si>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</si>
  <si>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</si>
  <si>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</si>
  <si>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</si>
  <si>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</si>
  <si>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</si>
  <si>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</si>
  <si>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</si>
  <si>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</si>
  <si>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</si>
  <si>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</si>
  <si>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</si>
  <si>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</si>
  <si>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</si>
  <si>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</si>
  <si>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</si>
  <si>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</si>
  <si>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</si>
  <si>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</si>
  <si>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</si>
  <si>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</si>
  <si>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</si>
  <si>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</si>
  <si>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</si>
  <si>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</si>
  <si>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</si>
  <si>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</si>
  <si>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</si>
  <si>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</si>
  <si>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</si>
  <si>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</si>
  <si>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</si>
  <si>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</si>
  <si>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</si>
  <si>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</si>
  <si>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</si>
  <si>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</si>
  <si>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</si>
  <si>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</si>
  <si>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</si>
  <si>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</si>
  <si>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</si>
  <si>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</si>
  <si>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</si>
  <si>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</si>
  <si>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</si>
  <si>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</si>
  <si>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</si>
  <si>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</si>
  <si>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</si>
  <si>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</si>
  <si>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</si>
  <si>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</si>
  <si>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</si>
  <si>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</si>
  <si>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</si>
  <si>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</si>
  <si>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</si>
  <si>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</si>
  <si>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</si>
  <si>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</si>
  <si>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</si>
  <si>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</si>
  <si>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</si>
  <si>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</si>
  <si>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</si>
  <si>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</si>
  <si>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</si>
  <si>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</si>
  <si>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</si>
  <si>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</si>
  <si>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</si>
  <si>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</si>
  <si>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</si>
  <si>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</si>
  <si>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</si>
  <si>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</si>
  <si>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</si>
  <si>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</si>
  <si>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</si>
  <si>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</si>
  <si>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</si>
  <si>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</si>
  <si>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</si>
  <si>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</si>
  <si>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</si>
  <si>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</si>
  <si>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</si>
  <si>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</si>
  <si>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</si>
  <si>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</si>
  <si>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</si>
  <si>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</si>
  <si>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</si>
  <si>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</si>
  <si>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</si>
  <si>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</si>
  <si>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</si>
  <si>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</si>
  <si>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</si>
  <si>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</si>
  <si>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</si>
  <si>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</si>
  <si>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</si>
  <si>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</si>
  <si>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</si>
  <si>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</si>
  <si>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</si>
  <si>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</si>
  <si>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</si>
  <si>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</si>
  <si>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</si>
  <si>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</si>
  <si>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</si>
  <si>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</si>
  <si>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</si>
  <si>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</si>
  <si>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</si>
  <si>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</si>
  <si>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</si>
  <si>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</si>
  <si>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</si>
  <si>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</si>
  <si>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</si>
  <si>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</si>
  <si>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</si>
  <si>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</si>
  <si>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</si>
  <si>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</si>
  <si>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</si>
  <si>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</si>
  <si>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</si>
  <si>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</si>
  <si>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</si>
  <si>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</si>
  <si>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</si>
  <si>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</si>
  <si>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</si>
  <si>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</si>
  <si>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</si>
  <si>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</si>
  <si>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</si>
  <si>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</si>
  <si>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</si>
  <si>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</si>
  <si>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</si>
  <si>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</si>
  <si>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</si>
  <si>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</si>
  <si>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</si>
  <si>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</si>
  <si>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</si>
  <si>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</si>
  <si>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</si>
  <si>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</si>
  <si>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</si>
  <si>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</si>
  <si>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</si>
  <si>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</si>
  <si>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</si>
  <si>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</si>
  <si>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</si>
  <si>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</si>
  <si>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</si>
  <si>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</si>
  <si>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</si>
  <si>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</si>
  <si>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</si>
  <si>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</si>
  <si>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</si>
  <si>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</si>
  <si>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</si>
  <si>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</si>
  <si>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</si>
  <si>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</si>
  <si>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</si>
  <si>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</si>
  <si>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</si>
  <si>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</si>
  <si>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</si>
  <si>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</si>
  <si>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</si>
  <si>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</si>
  <si>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</si>
  <si>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</si>
  <si>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</si>
  <si>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</si>
  <si>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</si>
  <si>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</si>
  <si>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</si>
  <si>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</si>
  <si>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</si>
  <si>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</si>
  <si>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</si>
  <si>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</si>
  <si>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</si>
  <si>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</si>
  <si>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</si>
  <si>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</si>
  <si>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</si>
  <si>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</si>
  <si>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</si>
  <si>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</si>
  <si>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</si>
  <si>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</si>
  <si>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</si>
  <si>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</si>
  <si>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</si>
  <si>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</si>
  <si>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</si>
  <si>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</si>
  <si>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</si>
  <si>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</si>
  <si>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</si>
  <si>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</si>
  <si>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</si>
  <si>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</si>
  <si>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</si>
  <si>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</si>
  <si>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</si>
  <si>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</si>
  <si>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</si>
  <si>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</si>
  <si>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</si>
  <si>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</si>
  <si>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</si>
  <si>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</si>
  <si>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</si>
  <si>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</si>
  <si>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</si>
  <si>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</si>
  <si>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</si>
  <si>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</si>
  <si>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</si>
  <si>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</si>
  <si>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</si>
  <si>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</si>
  <si>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</si>
  <si>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</si>
  <si>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</si>
  <si>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</si>
  <si>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</si>
  <si>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</si>
  <si>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</si>
  <si>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</si>
  <si>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</si>
  <si>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</si>
  <si>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</si>
  <si>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</si>
  <si>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</si>
  <si>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</si>
  <si>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</si>
  <si>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</si>
  <si>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</si>
  <si>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</si>
  <si>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</si>
  <si>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</si>
  <si>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</si>
  <si>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</si>
  <si>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</si>
  <si>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</si>
  <si>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</si>
  <si>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</si>
  <si>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</si>
  <si>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</si>
  <si>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</si>
  <si>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</si>
  <si>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</si>
  <si>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</si>
  <si>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</si>
  <si>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</si>
  <si>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</si>
  <si>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</si>
  <si>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</si>
  <si>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</si>
  <si>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</si>
  <si>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</si>
  <si>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</si>
  <si>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</si>
  <si>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</si>
  <si>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</si>
  <si>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</si>
  <si>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</si>
  <si>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</si>
  <si>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</si>
  <si>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</si>
  <si>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</si>
  <si>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</si>
  <si>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</si>
  <si>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</si>
  <si>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</si>
  <si>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</si>
  <si>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</si>
  <si>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</si>
  <si>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</si>
  <si>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</si>
  <si>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</si>
  <si>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</si>
  <si>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</si>
  <si>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</si>
  <si>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</si>
  <si>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</si>
  <si>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</si>
  <si>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</si>
  <si>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</si>
  <si>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</si>
  <si>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</si>
  <si>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</si>
  <si>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</si>
  <si>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</si>
  <si>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</si>
  <si>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</si>
  <si>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</si>
  <si>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</si>
  <si>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</si>
  <si>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</si>
  <si>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</si>
  <si>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</si>
  <si>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</si>
  <si>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</si>
  <si>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</si>
  <si>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</si>
  <si>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</si>
  <si>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</si>
  <si>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</si>
  <si>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</si>
  <si>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</si>
  <si>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</si>
  <si>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</si>
  <si>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</si>
  <si>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</si>
  <si>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</si>
  <si>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</si>
  <si>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</si>
  <si>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</si>
  <si>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</si>
  <si>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</si>
  <si>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</si>
  <si>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</si>
  <si>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</si>
  <si>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</si>
  <si>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</si>
  <si>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</si>
  <si>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</si>
  <si>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</si>
  <si>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</si>
  <si>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</si>
  <si>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</si>
  <si>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</si>
  <si>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</si>
  <si>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</si>
  <si>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</si>
  <si>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</si>
  <si>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</si>
  <si>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</si>
  <si>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</si>
  <si>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</si>
  <si>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</si>
  <si>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</si>
  <si>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</si>
  <si>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</si>
  <si>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</si>
  <si>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</si>
  <si>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</si>
  <si>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</si>
  <si>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</si>
  <si>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</si>
  <si>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</si>
  <si>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</si>
  <si>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</si>
  <si>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</si>
  <si>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</si>
  <si>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</si>
  <si>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</si>
  <si>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</si>
  <si>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</si>
  <si>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</si>
  <si>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</si>
  <si>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</si>
  <si>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</si>
  <si>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</si>
  <si>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</si>
  <si>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</si>
  <si>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</si>
  <si>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</si>
  <si>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</si>
  <si>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</si>
  <si>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</si>
  <si>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</si>
  <si>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</si>
  <si>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</si>
  <si>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</si>
  <si>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</si>
  <si>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</si>
  <si>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</si>
  <si>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</si>
  <si>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</si>
  <si>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</si>
  <si>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</si>
  <si>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</si>
  <si>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</si>
  <si>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</si>
  <si>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</si>
  <si>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</si>
  <si>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</si>
  <si>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</si>
  <si>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</si>
  <si>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</si>
  <si>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</si>
  <si>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</si>
  <si>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</si>
  <si>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</si>
  <si>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</si>
  <si>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</si>
  <si>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</si>
  <si>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</si>
  <si>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</si>
  <si>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</si>
  <si>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</si>
  <si>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</si>
  <si>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</si>
  <si>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</si>
  <si>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</si>
  <si>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</si>
  <si>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</si>
  <si>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</si>
  <si>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</si>
  <si>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</si>
  <si>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</si>
  <si>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</si>
  <si>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</si>
  <si>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</si>
  <si>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</si>
  <si>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</si>
  <si>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</si>
  <si>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</si>
  <si>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</si>
  <si>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</si>
  <si>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</si>
  <si>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</si>
  <si>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</si>
  <si>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</si>
  <si>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</si>
  <si>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</si>
  <si>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</si>
  <si>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</si>
  <si>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</si>
  <si>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</si>
  <si>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</si>
  <si>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</si>
  <si>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</si>
  <si>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</si>
  <si>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</si>
  <si>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</si>
  <si>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</si>
  <si>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</si>
  <si>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</si>
  <si>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</si>
  <si>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</si>
  <si>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</si>
  <si>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</si>
  <si>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</si>
  <si>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</si>
  <si>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</si>
  <si>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</si>
  <si>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</si>
  <si>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</si>
  <si>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</si>
  <si>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</si>
  <si>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</si>
  <si>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</si>
  <si>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</si>
  <si>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</si>
  <si>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</si>
  <si>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</si>
  <si>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</si>
  <si>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</si>
  <si>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</si>
  <si>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</si>
  <si>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</si>
  <si>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</si>
  <si>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</si>
  <si>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</si>
  <si>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</si>
  <si>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</si>
  <si>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</si>
  <si>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</si>
  <si>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</si>
  <si>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</si>
  <si>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</si>
  <si>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</si>
  <si>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</si>
  <si>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</si>
  <si>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</si>
  <si>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</si>
  <si>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</si>
  <si>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</si>
  <si>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</si>
  <si>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</si>
  <si>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</si>
  <si>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</si>
  <si>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</si>
  <si>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</si>
  <si>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</si>
  <si>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</si>
  <si>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</si>
  <si>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</si>
  <si>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</si>
  <si>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</si>
  <si>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</si>
  <si>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</si>
  <si>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</si>
  <si>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</si>
  <si>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</si>
  <si>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</si>
  <si>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</si>
  <si>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</si>
  <si>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</si>
  <si>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</si>
  <si>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</si>
  <si>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</si>
  <si>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</si>
  <si>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</si>
  <si>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</si>
  <si>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</si>
  <si>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</si>
  <si>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</si>
  <si>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</si>
  <si>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</si>
  <si>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</si>
  <si>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</si>
  <si>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</si>
  <si>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</si>
  <si>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</si>
  <si>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</si>
  <si>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</si>
  <si>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</si>
  <si>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</si>
  <si>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</si>
  <si>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</si>
  <si>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</si>
  <si>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</si>
  <si>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</si>
  <si>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</si>
  <si>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</si>
  <si>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</si>
  <si>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</si>
  <si>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</si>
  <si>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</si>
  <si>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</si>
  <si>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</si>
  <si>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</si>
  <si>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</si>
  <si>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</si>
  <si>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</si>
  <si>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</si>
  <si>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</si>
  <si>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</si>
  <si>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</si>
  <si>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</si>
  <si>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</si>
  <si>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</si>
  <si>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</si>
  <si>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</si>
  <si>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</si>
  <si>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</si>
  <si>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</si>
  <si>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</si>
  <si>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</si>
  <si>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</si>
  <si>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</si>
  <si>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</si>
  <si>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</si>
  <si>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</si>
  <si>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</si>
  <si>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</si>
  <si>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</si>
  <si>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</si>
  <si>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</si>
  <si>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</si>
  <si>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</si>
  <si>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</si>
  <si>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</si>
  <si>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</si>
  <si>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</si>
  <si>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</si>
  <si>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</si>
  <si>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</si>
  <si>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</si>
  <si>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</si>
  <si>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</si>
  <si>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</si>
  <si>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</si>
  <si>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</si>
  <si>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</si>
  <si>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</si>
  <si>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</si>
  <si>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</si>
  <si>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</si>
  <si>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</si>
  <si>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</si>
  <si>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</si>
  <si>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</si>
  <si>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</si>
  <si>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</si>
  <si>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</si>
  <si>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</si>
  <si>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</si>
  <si>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</si>
  <si>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</si>
  <si>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</si>
  <si>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</si>
  <si>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</si>
  <si>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</si>
  <si>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</si>
  <si>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</si>
  <si>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</si>
  <si>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</si>
  <si>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</si>
  <si>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</si>
  <si>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</si>
  <si>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</si>
  <si>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</si>
  <si>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</si>
  <si>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</si>
  <si>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</si>
  <si>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</si>
  <si>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</si>
  <si>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</si>
  <si>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</si>
  <si>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</si>
  <si>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</si>
  <si>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</si>
  <si>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</si>
  <si>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</si>
  <si>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</si>
  <si>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</si>
  <si>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</si>
  <si>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</si>
  <si>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</si>
  <si>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</si>
  <si>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</si>
  <si>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</si>
  <si>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</si>
  <si>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</si>
  <si>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</si>
  <si>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</si>
  <si>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</si>
  <si>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</si>
  <si>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</si>
  <si>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</si>
  <si>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</si>
  <si>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</si>
  <si>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</si>
  <si>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</si>
  <si>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</si>
  <si>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</si>
  <si>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</si>
  <si>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</si>
  <si>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</si>
  <si>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</si>
  <si>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</si>
  <si>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</si>
  <si>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</si>
  <si>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</si>
  <si>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</si>
  <si>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</si>
  <si>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</si>
  <si>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</si>
  <si>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</si>
  <si>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</si>
  <si>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</si>
  <si>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</si>
  <si>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</si>
  <si>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</si>
  <si>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</si>
  <si>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</si>
  <si>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</si>
  <si>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</si>
  <si>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</si>
  <si>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</si>
  <si>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</si>
  <si>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</si>
  <si>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</si>
  <si>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</si>
  <si>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</si>
  <si>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</si>
  <si>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</si>
  <si>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</si>
  <si>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</si>
  <si>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</si>
  <si>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</si>
  <si>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</si>
  <si>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</si>
  <si>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</si>
  <si>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</si>
  <si>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</si>
  <si>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</si>
  <si>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</si>
  <si>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</si>
  <si>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</si>
  <si>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</si>
  <si>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</si>
  <si>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</si>
  <si>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</si>
  <si>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</si>
  <si>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</si>
  <si>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</si>
  <si>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</si>
  <si>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</si>
  <si>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</si>
  <si>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</si>
  <si>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</si>
  <si>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</si>
  <si>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</si>
  <si>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</si>
  <si>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</si>
  <si>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</si>
  <si>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</si>
  <si>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</si>
  <si>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</si>
  <si>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</si>
  <si>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</si>
  <si>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</si>
  <si>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</si>
  <si>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</si>
  <si>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</si>
  <si>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</si>
  <si>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</si>
  <si>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</si>
  <si>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</si>
  <si>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</si>
  <si>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</si>
  <si>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</si>
  <si>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</si>
  <si>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</si>
  <si>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</si>
  <si>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</si>
  <si>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</si>
  <si>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</si>
  <si>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</si>
  <si>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</si>
  <si>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</si>
  <si>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</si>
  <si>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</si>
  <si>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</si>
  <si>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</si>
  <si>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</si>
  <si>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</si>
  <si>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</si>
  <si>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</si>
  <si>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</si>
  <si>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</si>
  <si>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</si>
  <si>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</si>
  <si>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</si>
  <si>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</si>
  <si>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</si>
  <si>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</si>
  <si>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</si>
  <si>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</si>
  <si>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</si>
  <si>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</si>
  <si>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</si>
  <si>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</si>
  <si>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</si>
  <si>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</si>
  <si>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</si>
  <si>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</si>
  <si>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</si>
  <si>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</si>
  <si>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</si>
  <si>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</si>
  <si>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</si>
  <si>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</si>
  <si>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</si>
  <si>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</si>
  <si>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</si>
  <si>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</si>
  <si>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</si>
  <si>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</si>
  <si>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</si>
  <si>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</si>
  <si>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</si>
  <si>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</si>
  <si>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</si>
  <si>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</si>
  <si>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</si>
  <si>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</si>
  <si>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</si>
  <si>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</si>
  <si>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</si>
  <si>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</si>
  <si>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</si>
  <si>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</si>
  <si>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</si>
  <si>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</si>
  <si>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</si>
  <si>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</si>
  <si>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</si>
  <si>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</si>
  <si>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</si>
  <si>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</si>
  <si>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</si>
  <si>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</si>
  <si>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</si>
  <si>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</si>
  <si>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</si>
  <si>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</si>
  <si>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</si>
  <si>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</si>
  <si>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</si>
  <si>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</si>
  <si>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</si>
  <si>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</si>
  <si>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</si>
  <si>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</si>
  <si>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</si>
  <si>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</si>
  <si>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</si>
  <si>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</si>
  <si>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</si>
  <si>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</si>
  <si>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</si>
  <si>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</si>
  <si>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</si>
  <si>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</si>
  <si>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</si>
  <si>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</si>
  <si>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</si>
  <si>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</si>
  <si>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</si>
  <si>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</si>
  <si>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</si>
  <si>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</si>
  <si>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</si>
  <si>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</si>
  <si>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</si>
  <si>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</si>
  <si>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</si>
  <si>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</si>
  <si>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</si>
  <si>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</si>
  <si>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</si>
  <si>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</si>
  <si>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</si>
  <si>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</si>
  <si>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</si>
  <si>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</si>
  <si>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</si>
  <si>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</si>
  <si>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</si>
  <si>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</si>
  <si>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</si>
  <si>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</si>
  <si>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</si>
  <si>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</si>
  <si>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</si>
  <si>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</si>
  <si>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</si>
  <si>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</si>
  <si>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</si>
  <si>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</si>
  <si>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</si>
  <si>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</si>
  <si>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</si>
  <si>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</si>
  <si>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</si>
  <si>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</si>
  <si>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</si>
  <si>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</si>
  <si>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</si>
  <si>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</si>
  <si>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</si>
  <si>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</si>
  <si>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</si>
  <si>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</si>
  <si>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</si>
  <si>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</si>
  <si>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</si>
  <si>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</si>
  <si>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</si>
  <si>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</si>
  <si>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</si>
  <si>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</si>
  <si>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</si>
  <si>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</si>
  <si>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</si>
  <si>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</si>
  <si>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</si>
  <si>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</si>
  <si>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</si>
  <si>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</si>
  <si>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</si>
  <si>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</si>
  <si>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</si>
  <si>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</si>
  <si>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</si>
  <si>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</si>
  <si>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</si>
  <si>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</si>
  <si>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</si>
  <si>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</si>
  <si>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</si>
  <si>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</si>
  <si>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</si>
  <si>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</si>
  <si>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</si>
  <si>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</si>
  <si>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</si>
  <si>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</si>
  <si>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</si>
  <si>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</si>
  <si>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</si>
  <si>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</si>
  <si>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</si>
  <si>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</si>
  <si>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</si>
  <si>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</si>
  <si>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</si>
  <si>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</si>
  <si>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</si>
  <si>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</si>
  <si>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</si>
  <si>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</si>
  <si>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</si>
  <si>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</si>
  <si>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</si>
  <si>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</si>
  <si>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</si>
  <si>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</si>
  <si>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</si>
  <si>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</si>
  <si>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</si>
  <si>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</si>
  <si>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</si>
  <si>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</si>
  <si>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</si>
  <si>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</si>
  <si>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</si>
  <si>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</si>
  <si>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</si>
  <si>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</si>
  <si>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</si>
  <si>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</si>
  <si>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</si>
  <si>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</si>
  <si>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</si>
  <si>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</si>
  <si>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</si>
  <si>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</si>
  <si>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</si>
  <si>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</si>
  <si>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</si>
  <si>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</si>
  <si>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</si>
  <si>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</si>
  <si>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</si>
  <si>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</si>
  <si>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</si>
  <si>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</si>
  <si>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</si>
  <si>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</si>
  <si>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</si>
  <si>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</si>
  <si>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</si>
  <si>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</si>
  <si>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</si>
  <si>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</si>
  <si>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</si>
  <si>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</si>
  <si>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</si>
  <si>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</si>
  <si>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</si>
  <si>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</si>
  <si>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</si>
  <si>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</si>
  <si>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</si>
  <si>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</si>
  <si>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</si>
  <si>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</si>
  <si>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</si>
  <si>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</si>
  <si>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</si>
  <si>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</si>
  <si>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</si>
  <si>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</si>
  <si>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</si>
  <si>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</si>
  <si>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</si>
  <si>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</si>
  <si>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</si>
  <si>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</si>
  <si>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</si>
  <si>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</si>
  <si>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</si>
  <si>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</si>
  <si>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</si>
  <si>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</si>
  <si>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</si>
  <si>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</si>
  <si>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</si>
  <si>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</si>
  <si>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</si>
  <si>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</si>
  <si>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</si>
  <si>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</si>
  <si>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</si>
  <si>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</si>
  <si>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</si>
  <si>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</si>
  <si>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</si>
  <si>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</si>
  <si>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</si>
  <si>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</si>
  <si>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</si>
  <si>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</si>
  <si>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</si>
  <si>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</si>
  <si>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</si>
  <si>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</si>
  <si>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</si>
  <si>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</si>
  <si>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</si>
  <si>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</si>
  <si>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</si>
  <si>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</si>
  <si>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</si>
  <si>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</si>
  <si>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</si>
  <si>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</si>
  <si>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</si>
  <si>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</si>
  <si>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</si>
  <si>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</si>
  <si>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</si>
  <si>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</si>
  <si>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</si>
  <si>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</si>
  <si>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</si>
  <si>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</si>
  <si>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</si>
  <si>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</si>
  <si>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</si>
  <si>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</si>
  <si>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</si>
  <si>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</si>
  <si>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</si>
  <si>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</si>
  <si>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</si>
  <si>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</si>
  <si>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</si>
  <si>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</si>
  <si>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</si>
  <si>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</si>
  <si>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</si>
  <si>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</si>
  <si>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</si>
  <si>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</si>
  <si>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</si>
  <si>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</si>
  <si>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</si>
  <si>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</si>
  <si>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</si>
  <si>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</si>
  <si>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</si>
  <si>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</si>
  <si>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</si>
  <si>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</si>
  <si>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</si>
  <si>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</si>
  <si>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</si>
  <si>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</si>
  <si>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</si>
  <si>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</si>
  <si>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</si>
  <si>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</si>
  <si>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</si>
  <si>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</si>
  <si>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</si>
  <si>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</si>
  <si>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</si>
  <si>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</si>
  <si>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</si>
  <si>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</si>
  <si>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</si>
  <si>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</si>
  <si>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</si>
  <si>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</si>
  <si>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</si>
  <si>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</si>
  <si>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</si>
  <si>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</si>
  <si>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</si>
  <si>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</si>
  <si>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</si>
  <si>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</si>
  <si>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</si>
  <si>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</si>
  <si>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</si>
  <si>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</si>
  <si>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</si>
  <si>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</si>
  <si>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</si>
  <si>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</si>
  <si>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</si>
  <si>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</si>
  <si>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</si>
  <si>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</si>
  <si>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</si>
  <si>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</si>
  <si>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</si>
  <si>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</si>
  <si>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</si>
  <si>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</si>
  <si>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</si>
  <si>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</si>
  <si>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</si>
  <si>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</si>
  <si>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</si>
  <si>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</si>
  <si>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</si>
  <si>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</si>
  <si>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</si>
  <si>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</si>
  <si>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</si>
  <si>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</si>
  <si>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</si>
  <si>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</si>
  <si>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</si>
  <si>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</si>
  <si>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</si>
  <si>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</si>
  <si>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</si>
  <si>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</si>
  <si>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</si>
  <si>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</si>
  <si>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</si>
  <si>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</si>
  <si>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</si>
  <si>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</si>
  <si>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</si>
  <si>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</si>
  <si>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</si>
  <si>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</si>
  <si>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</si>
  <si>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</si>
  <si>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</si>
  <si>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</si>
  <si>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</si>
  <si>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</si>
  <si>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</si>
  <si>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</si>
  <si>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</si>
  <si>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</si>
  <si>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</si>
  <si>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</si>
  <si>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</si>
  <si>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</si>
  <si>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</si>
  <si>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</si>
  <si>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</si>
  <si>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</si>
  <si>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</si>
  <si>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</si>
  <si>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</si>
  <si>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</si>
  <si>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</si>
  <si>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</si>
  <si>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</si>
  <si>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</si>
  <si>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</si>
  <si>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</si>
  <si>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</si>
  <si>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</si>
  <si>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</si>
  <si>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</si>
  <si>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</si>
  <si>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</si>
  <si>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</si>
  <si>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</si>
  <si>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</si>
  <si>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</si>
  <si>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</si>
  <si>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</si>
  <si>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</si>
  <si>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</si>
  <si>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</si>
  <si>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</si>
  <si>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</si>
  <si>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</si>
  <si>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</si>
  <si>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</si>
  <si>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</si>
  <si>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</si>
  <si>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</si>
  <si>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</si>
  <si>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</si>
  <si>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</si>
  <si>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</si>
  <si>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</si>
  <si>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</si>
  <si>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</si>
  <si>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</si>
  <si>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</si>
  <si>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</si>
  <si>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</si>
  <si>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</si>
  <si>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</si>
  <si>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</si>
  <si>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</si>
  <si>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</si>
  <si>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</si>
  <si>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</si>
  <si>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</si>
  <si>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</si>
  <si>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</si>
  <si>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</si>
  <si>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</si>
  <si>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</si>
  <si>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</si>
  <si>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</si>
  <si>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</si>
  <si>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</si>
  <si>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</si>
  <si>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</si>
  <si>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</si>
  <si>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</si>
  <si>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</si>
  <si>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</si>
  <si>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</si>
  <si>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</si>
  <si>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</si>
  <si>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</si>
  <si>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</si>
  <si>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</si>
  <si>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</si>
  <si>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</si>
  <si>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</si>
  <si>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</si>
  <si>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</si>
  <si>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</si>
  <si>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</si>
  <si>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</si>
  <si>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</si>
  <si>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</si>
  <si>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</si>
  <si>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</si>
  <si>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</si>
  <si>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</si>
  <si>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</si>
  <si>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</si>
  <si>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</si>
  <si>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</si>
  <si>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</si>
  <si>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</si>
  <si>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</si>
  <si>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</si>
  <si>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</si>
  <si>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</si>
  <si>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</si>
  <si>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</si>
  <si>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</si>
  <si>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</si>
  <si>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</si>
  <si>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</si>
  <si>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</si>
  <si>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</si>
  <si>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</si>
  <si>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</si>
  <si>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</si>
  <si>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</si>
  <si>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</si>
  <si>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</si>
  <si>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</si>
  <si>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</si>
  <si>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</si>
  <si>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</si>
  <si>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</si>
  <si>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</si>
  <si>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</si>
  <si>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</si>
  <si>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</si>
  <si>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</si>
  <si>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</si>
  <si>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</si>
  <si>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</si>
  <si>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</si>
  <si>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</si>
  <si>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</si>
  <si>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</si>
  <si>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</si>
  <si>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</si>
  <si>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</si>
  <si>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</si>
  <si>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</si>
  <si>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</si>
  <si>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</si>
  <si>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</si>
  <si>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</si>
  <si>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</si>
  <si>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</si>
  <si>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</si>
  <si>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</si>
  <si>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</si>
  <si>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</si>
  <si>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</si>
  <si>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</si>
  <si>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</si>
  <si>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</si>
  <si>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</si>
  <si>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</si>
  <si>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</si>
  <si>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</si>
  <si>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</si>
  <si>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</si>
  <si>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</si>
  <si>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</si>
  <si>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</si>
  <si>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</si>
  <si>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</si>
  <si>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</si>
  <si>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</si>
  <si>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</si>
  <si>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</si>
  <si>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</si>
  <si>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</si>
  <si>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</si>
  <si>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</si>
  <si>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</si>
  <si>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</si>
  <si>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</si>
  <si>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</si>
  <si>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</si>
  <si>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</si>
  <si>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</si>
  <si>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</si>
  <si>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</si>
  <si>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</si>
  <si>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</si>
  <si>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</si>
  <si>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</si>
  <si>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</si>
  <si>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</si>
  <si>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</si>
  <si>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</si>
  <si>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</si>
  <si>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</si>
  <si>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</si>
  <si>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</si>
  <si>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</si>
  <si>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</si>
  <si>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</si>
  <si>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</si>
  <si>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</si>
  <si>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</si>
  <si>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</si>
  <si>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</si>
  <si>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</si>
  <si>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</si>
  <si>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</si>
  <si>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</si>
  <si>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</si>
  <si>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</si>
  <si>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</si>
  <si>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</si>
  <si>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</si>
  <si>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</si>
  <si>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</si>
  <si>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</si>
  <si>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</si>
  <si>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</si>
  <si>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</si>
  <si>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</si>
  <si>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</si>
  <si>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</si>
  <si>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</si>
  <si>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</si>
  <si>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</si>
  <si>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</si>
  <si>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</si>
  <si>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</si>
  <si>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</si>
  <si>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</si>
  <si>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</si>
  <si>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</si>
  <si>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</si>
  <si>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</si>
  <si>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</si>
  <si>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</si>
  <si>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</si>
  <si>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</si>
  <si>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</si>
  <si>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</si>
  <si>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</si>
  <si>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</si>
  <si>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</si>
  <si>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</si>
  <si>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</si>
  <si>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</si>
  <si>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</si>
  <si>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</si>
  <si>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</si>
  <si>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</si>
  <si>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</si>
  <si>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</si>
  <si>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</si>
  <si>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</si>
  <si>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</si>
  <si>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</si>
  <si>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</si>
  <si>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</si>
  <si>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</si>
  <si>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</si>
  <si>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</si>
  <si>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</si>
  <si>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</si>
  <si>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</si>
  <si>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</si>
  <si>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</si>
  <si>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</si>
  <si>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</si>
  <si>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</si>
  <si>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</si>
  <si>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</si>
  <si>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</si>
  <si>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</si>
  <si>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</si>
  <si>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</si>
  <si>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</si>
  <si>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</si>
  <si>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</si>
  <si>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</si>
  <si>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</si>
  <si>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</si>
  <si>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</si>
  <si>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</si>
  <si>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</si>
  <si>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</si>
  <si>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</si>
  <si>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</si>
  <si>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</si>
  <si>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</si>
  <si>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</si>
  <si>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</si>
  <si>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</si>
  <si>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</si>
  <si>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</si>
  <si>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</si>
  <si>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</si>
  <si>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</si>
  <si>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</si>
  <si>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</si>
  <si>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</si>
  <si>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</si>
  <si>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</si>
  <si>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</si>
  <si>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</si>
  <si>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</si>
  <si>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</si>
  <si>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</si>
  <si>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</si>
  <si>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</si>
  <si>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</si>
  <si>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</si>
  <si>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</si>
  <si>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</si>
  <si>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</si>
  <si>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</si>
  <si>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</si>
  <si>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</si>
  <si>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</si>
  <si>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</si>
  <si>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</si>
  <si>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</si>
  <si>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</si>
  <si>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</si>
  <si>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</si>
  <si>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</si>
  <si>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</si>
  <si>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</si>
  <si>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</si>
  <si>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</si>
  <si>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</si>
  <si>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</si>
  <si>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</si>
  <si>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</si>
  <si>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</si>
  <si>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</si>
  <si>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</si>
  <si>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</si>
  <si>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</si>
  <si>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</si>
  <si>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</si>
  <si>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</si>
  <si>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</si>
  <si>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</si>
  <si>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</si>
  <si>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</si>
  <si>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</si>
  <si>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</si>
  <si>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</si>
  <si>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</si>
  <si>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</si>
  <si>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</si>
  <si>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</si>
  <si>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</si>
  <si>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</si>
  <si>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</si>
  <si>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</si>
  <si>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</si>
  <si>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</si>
  <si>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</si>
  <si>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</si>
  <si>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</si>
  <si>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</si>
  <si>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</si>
  <si>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</si>
  <si>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</si>
  <si>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</si>
  <si>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</si>
  <si>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</si>
  <si>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</si>
  <si>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</si>
  <si>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</si>
  <si>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</si>
  <si>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</si>
  <si>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</si>
  <si>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</si>
  <si>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</si>
  <si>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</si>
  <si>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</si>
  <si>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</si>
  <si>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</si>
  <si>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</si>
  <si>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</si>
  <si>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</si>
  <si>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</si>
  <si>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</si>
  <si>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</si>
  <si>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</si>
  <si>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</si>
  <si>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</si>
  <si>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</si>
  <si>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</si>
  <si>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</si>
  <si>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</si>
  <si>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</si>
  <si>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</si>
  <si>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</si>
  <si>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</si>
  <si>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</si>
  <si>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</si>
  <si>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</si>
  <si>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</si>
  <si>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</si>
  <si>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</si>
  <si>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</si>
  <si>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</si>
  <si>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</si>
  <si>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</si>
  <si>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</si>
  <si>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</si>
  <si>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</si>
  <si>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</si>
  <si>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</si>
  <si>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</si>
  <si>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</si>
  <si>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</si>
  <si>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</si>
  <si>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</si>
  <si>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</si>
  <si>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</si>
  <si>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</si>
  <si>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</si>
  <si>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</si>
  <si>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</si>
  <si>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</si>
  <si>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</si>
  <si>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</si>
  <si>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</si>
  <si>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</si>
  <si>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</si>
  <si>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</si>
  <si>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</si>
  <si>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</si>
  <si>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</si>
  <si>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</si>
  <si>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</si>
  <si>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</si>
  <si>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</si>
  <si>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</si>
  <si>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</si>
  <si>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</si>
  <si>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</si>
  <si>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</si>
  <si>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</si>
  <si>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</si>
  <si>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</si>
  <si>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</si>
  <si>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</si>
  <si>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</si>
  <si>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</si>
  <si>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</si>
  <si>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</si>
  <si>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</si>
  <si>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</si>
  <si>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</si>
  <si>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</si>
  <si>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</si>
  <si>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</si>
  <si>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</si>
  <si>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</si>
  <si>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</si>
  <si>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</si>
  <si>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</si>
  <si>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</si>
  <si>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</si>
  <si>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</si>
  <si>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</si>
  <si>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</si>
  <si>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</si>
  <si>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</si>
  <si>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</si>
  <si>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</si>
  <si>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</si>
  <si>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</si>
  <si>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</si>
  <si>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</si>
  <si>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</si>
  <si>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</si>
  <si>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</si>
  <si>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</si>
  <si>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</si>
  <si>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</si>
  <si>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</si>
  <si>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</si>
  <si>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</si>
  <si>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</si>
  <si>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</si>
  <si>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</si>
  <si>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</si>
  <si>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</si>
  <si>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</si>
  <si>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</si>
  <si>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</si>
  <si>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</si>
  <si>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</si>
  <si>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</si>
  <si>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</si>
  <si>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</si>
  <si>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</si>
  <si>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</si>
  <si>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</si>
  <si>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</si>
  <si>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</si>
  <si>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</si>
  <si>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</si>
  <si>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</si>
  <si>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</si>
  <si>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</si>
  <si>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</si>
  <si>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</si>
  <si>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</si>
  <si>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</si>
  <si>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</si>
  <si>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</si>
  <si>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</si>
  <si>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</si>
  <si>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</si>
  <si>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</si>
  <si>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</si>
  <si>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</si>
  <si>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</si>
  <si>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</si>
  <si>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</si>
  <si>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</si>
  <si>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</si>
  <si>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</si>
  <si>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</si>
  <si>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</si>
  <si>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</si>
  <si>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</si>
  <si>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</si>
  <si>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</si>
  <si>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</si>
  <si>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</si>
  <si>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</si>
  <si>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</si>
  <si>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</si>
  <si>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</si>
  <si>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</si>
  <si>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</si>
  <si>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</si>
  <si>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</si>
  <si>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</si>
  <si>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</si>
  <si>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</si>
  <si>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</si>
  <si>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</si>
  <si>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</si>
  <si>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</si>
  <si>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</si>
  <si>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</si>
  <si>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</si>
  <si>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</si>
  <si>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</si>
  <si>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</si>
  <si>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</si>
  <si>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</si>
  <si>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</si>
  <si>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</si>
  <si>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</si>
  <si>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</si>
  <si>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</si>
  <si>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</si>
  <si>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</si>
  <si>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</si>
  <si>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</si>
  <si>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</si>
  <si>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</si>
  <si>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</si>
  <si>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</si>
  <si>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</si>
  <si>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</si>
  <si>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</si>
  <si>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</si>
  <si>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</si>
  <si>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</si>
  <si>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</si>
  <si>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</si>
  <si>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</si>
  <si>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</si>
  <si>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</si>
  <si>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</si>
  <si>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</si>
  <si>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</si>
  <si>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</si>
  <si>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</si>
  <si>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</si>
  <si>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</si>
  <si>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</si>
  <si>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</si>
  <si>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</si>
  <si>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</si>
  <si>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</si>
  <si>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</si>
  <si>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</si>
  <si>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</si>
  <si>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</si>
  <si>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</si>
  <si>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</si>
  <si>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</si>
  <si>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</si>
  <si>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</si>
  <si>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</si>
  <si>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</si>
  <si>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</si>
  <si>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</si>
  <si>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</si>
  <si>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</si>
  <si>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</si>
  <si>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</si>
  <si>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</si>
  <si>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</si>
  <si>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</si>
  <si>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</si>
  <si>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</si>
  <si>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</si>
  <si>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</si>
  <si>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</si>
  <si>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</si>
  <si>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</si>
  <si>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</si>
  <si>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</si>
  <si>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</si>
  <si>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</si>
  <si>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</si>
  <si>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</si>
  <si>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</si>
  <si>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</si>
  <si>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</si>
  <si>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</si>
  <si>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</si>
  <si>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</si>
  <si>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</si>
  <si>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</si>
  <si>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</si>
  <si>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</si>
  <si>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</si>
  <si>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</si>
  <si>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</si>
  <si>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</si>
  <si>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</si>
  <si>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</si>
  <si>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</si>
  <si>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</si>
  <si>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</si>
  <si>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</si>
  <si>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</si>
  <si>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</si>
  <si>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</si>
  <si>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</si>
  <si>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</si>
  <si>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</si>
  <si>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</si>
  <si>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</si>
  <si>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</si>
  <si>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</si>
  <si>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</si>
  <si>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</si>
  <si>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</si>
  <si>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</si>
  <si>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</si>
  <si>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</si>
  <si>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</si>
  <si>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</si>
  <si>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</si>
  <si>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</si>
  <si>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</si>
  <si>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</si>
  <si>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</si>
  <si>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</si>
  <si>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</si>
  <si>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</si>
  <si>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</si>
  <si>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</si>
  <si>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</si>
  <si>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</si>
  <si>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</si>
  <si>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</si>
  <si>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</si>
  <si>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</si>
  <si>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</si>
  <si>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</si>
  <si>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</si>
  <si>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</si>
  <si>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</si>
  <si>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</si>
  <si>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</si>
  <si>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</si>
  <si>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</si>
  <si>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</si>
  <si>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</si>
  <si>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</si>
  <si>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</si>
  <si>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</si>
  <si>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</si>
  <si>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</si>
  <si>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</si>
  <si>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</si>
  <si>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</si>
  <si>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</si>
  <si>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</si>
  <si>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</si>
  <si>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</si>
  <si>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</si>
  <si>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</si>
  <si>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</si>
  <si>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</si>
  <si>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</si>
  <si>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</si>
  <si>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</si>
  <si>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</si>
  <si>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</si>
  <si>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</si>
  <si>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</si>
  <si>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</si>
  <si>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</si>
  <si>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</si>
  <si>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</si>
  <si>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</si>
  <si>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</si>
  <si>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</si>
  <si>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</si>
  <si>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</si>
  <si>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</si>
  <si>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</si>
  <si>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</si>
  <si>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</si>
  <si>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</si>
  <si>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</si>
  <si>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</si>
  <si>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</si>
  <si>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</si>
  <si>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</si>
  <si>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</si>
  <si>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</si>
  <si>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</si>
  <si>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</si>
  <si>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</si>
  <si>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</si>
  <si>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</si>
  <si>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</si>
  <si>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</si>
  <si>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</si>
  <si>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</si>
  <si>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</si>
  <si>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</si>
  <si>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</si>
  <si>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</si>
  <si>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</si>
  <si>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</si>
  <si>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</si>
  <si>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</si>
  <si>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</si>
  <si>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</si>
  <si>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</si>
  <si>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</si>
  <si>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</si>
  <si>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</si>
  <si>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</si>
  <si>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</si>
  <si>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</si>
  <si>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</si>
  <si>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</si>
  <si>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</si>
  <si>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</si>
  <si>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</si>
  <si>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</si>
  <si>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</si>
  <si>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</si>
  <si>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</si>
  <si>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</si>
  <si>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</si>
  <si>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</si>
  <si>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</si>
  <si>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</si>
  <si>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</si>
  <si>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</si>
  <si>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</si>
  <si>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</si>
  <si>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</si>
  <si>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</si>
  <si>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</si>
  <si>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</si>
  <si>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</si>
  <si>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</si>
  <si>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</si>
  <si>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</si>
  <si>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</si>
  <si>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</si>
  <si>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</si>
  <si>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</si>
  <si>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</si>
  <si>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</si>
  <si>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</si>
  <si>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</si>
  <si>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</si>
  <si>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</si>
  <si>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</si>
  <si>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</si>
  <si>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</si>
  <si>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</si>
  <si>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</si>
  <si>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</si>
  <si>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</si>
  <si>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</si>
  <si>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</si>
  <si>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</si>
  <si>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</si>
  <si>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</si>
  <si>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</si>
  <si>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</si>
  <si>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</si>
  <si>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</si>
  <si>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</si>
  <si>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</si>
  <si>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</si>
  <si>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</si>
  <si>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</si>
  <si>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</si>
  <si>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</si>
  <si>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</si>
  <si>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</si>
  <si>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</si>
  <si>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</si>
  <si>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</si>
  <si>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</si>
  <si>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</si>
  <si>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</si>
  <si>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</si>
  <si>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</si>
  <si>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</si>
  <si>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</si>
  <si>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</si>
  <si>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</si>
  <si>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</si>
  <si>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</si>
  <si>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</si>
  <si>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</si>
  <si>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</si>
  <si>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</si>
  <si>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</si>
  <si>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</si>
  <si>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</si>
  <si>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</si>
  <si>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</si>
  <si>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</si>
  <si>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</si>
  <si>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</si>
  <si>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</si>
  <si>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</si>
  <si>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</si>
  <si>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</si>
  <si>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</si>
  <si>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</si>
  <si>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</si>
  <si>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</si>
  <si>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</si>
  <si>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</si>
  <si>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</si>
  <si>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</si>
  <si>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</si>
  <si>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</si>
  <si>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</si>
  <si>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</si>
  <si>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</si>
  <si>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</si>
  <si>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</si>
  <si>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</si>
  <si>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</si>
  <si>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</si>
  <si>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</si>
  <si>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</si>
  <si>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</si>
  <si>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</si>
  <si>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</si>
  <si>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</si>
  <si>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</si>
  <si>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</si>
  <si>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</si>
  <si>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</si>
  <si>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</si>
  <si>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</si>
  <si>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</si>
  <si>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</si>
  <si>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</si>
  <si>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</si>
  <si>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</si>
  <si>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</si>
  <si>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</si>
  <si>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</si>
  <si>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</si>
  <si>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</si>
  <si>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</si>
  <si>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</si>
  <si>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</si>
  <si>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</si>
  <si>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</si>
  <si>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</si>
  <si>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</si>
  <si>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</si>
  <si>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</si>
  <si>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</si>
  <si>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</si>
  <si>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</si>
  <si>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</si>
  <si>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</si>
  <si>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</si>
  <si>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</si>
  <si>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</si>
  <si>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</si>
  <si>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</si>
  <si>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</si>
  <si>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</si>
  <si>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</si>
  <si>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</si>
  <si>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</si>
  <si>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</si>
  <si>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</si>
  <si>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</si>
  <si>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</si>
  <si>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</si>
  <si>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</si>
  <si>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</si>
  <si>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</si>
  <si>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</si>
  <si>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</si>
  <si>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</si>
  <si>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</si>
  <si>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</si>
  <si>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</si>
  <si>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</si>
  <si>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</si>
  <si>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</si>
  <si>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</si>
  <si>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</si>
  <si>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</si>
  <si>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</si>
  <si>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</si>
  <si>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</si>
  <si>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</si>
  <si>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</si>
  <si>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</si>
  <si>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</si>
  <si>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</si>
  <si>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</si>
  <si>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</si>
  <si>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</si>
  <si>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</si>
  <si>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</si>
  <si>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</si>
  <si>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</si>
  <si>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</si>
  <si>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</si>
  <si>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</si>
  <si>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</si>
  <si>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</si>
  <si>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</si>
  <si>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</si>
  <si>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</si>
  <si>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</si>
  <si>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</si>
  <si>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</si>
  <si>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</si>
  <si>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</si>
  <si>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</si>
  <si>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</si>
  <si>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</si>
  <si>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</si>
  <si>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</si>
  <si>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</si>
  <si>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</si>
  <si>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</si>
  <si>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</si>
  <si>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</si>
  <si>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</si>
  <si>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</si>
  <si>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</si>
  <si>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</si>
  <si>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</si>
  <si>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</si>
  <si>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</si>
  <si>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</si>
  <si>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</si>
  <si>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</si>
  <si>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</si>
  <si>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</si>
  <si>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</si>
  <si>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</si>
  <si>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</si>
  <si>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</si>
  <si>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</si>
  <si>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</si>
  <si>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</si>
  <si>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</si>
  <si>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</si>
  <si>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</si>
  <si>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</si>
  <si>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</si>
  <si>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</si>
  <si>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</si>
  <si>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</si>
  <si>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</si>
  <si>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</si>
  <si>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</si>
  <si>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</si>
  <si>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</si>
  <si>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</si>
  <si>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</si>
  <si>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</si>
  <si>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</si>
  <si>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</si>
  <si>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</si>
  <si>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</si>
  <si>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</si>
  <si>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</si>
  <si>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</si>
  <si>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</si>
  <si>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</si>
  <si>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</si>
  <si>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</si>
  <si>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</si>
  <si>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</si>
  <si>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</si>
  <si>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</si>
  <si>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</si>
  <si>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</si>
  <si>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</si>
  <si>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</si>
  <si>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</si>
  <si>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</si>
  <si>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</si>
  <si>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</si>
  <si>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</si>
  <si>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</si>
  <si>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</si>
  <si>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</si>
  <si>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</si>
  <si>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</si>
  <si>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</si>
  <si>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</si>
  <si>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</si>
  <si>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</si>
  <si>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</si>
  <si>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</si>
  <si>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</si>
  <si>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</si>
  <si>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</si>
  <si>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</si>
  <si>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</si>
  <si>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</si>
  <si>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</si>
  <si>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</si>
  <si>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</si>
  <si>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</si>
  <si>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</si>
  <si>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</si>
  <si>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</si>
  <si>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</si>
  <si>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</si>
  <si>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</si>
  <si>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</si>
  <si>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</si>
  <si>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</si>
  <si>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</si>
  <si>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</si>
  <si>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</si>
  <si>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</si>
  <si>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</si>
  <si>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</si>
  <si>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</si>
  <si>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</si>
  <si>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</si>
  <si>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</si>
  <si>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</si>
  <si>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</si>
  <si>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</si>
  <si>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</si>
  <si>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</si>
  <si>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</si>
  <si>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</si>
  <si>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</si>
  <si>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</si>
  <si>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</si>
  <si>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</si>
  <si>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</si>
  <si>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</si>
  <si>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</si>
  <si>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</si>
  <si>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</si>
  <si>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</si>
  <si>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</si>
  <si>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</si>
  <si>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</si>
  <si>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</si>
  <si>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</si>
  <si>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</si>
  <si>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</si>
  <si>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</si>
  <si>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</si>
  <si>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</si>
  <si>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</si>
  <si>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</si>
  <si>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</si>
  <si>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</si>
  <si>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</si>
  <si>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</si>
  <si>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</si>
  <si>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</si>
  <si>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</si>
  <si>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</si>
  <si>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</si>
  <si>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</si>
  <si>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</si>
  <si>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</si>
  <si>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</si>
  <si>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</si>
  <si>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</si>
  <si>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</si>
  <si>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</si>
  <si>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</si>
  <si>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</si>
  <si>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</si>
  <si>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</si>
  <si>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</si>
  <si>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</si>
  <si>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</si>
  <si>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</si>
  <si>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</si>
  <si>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</si>
  <si>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</si>
  <si>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</si>
  <si>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</si>
  <si>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</si>
  <si>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</si>
  <si>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</si>
  <si>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</si>
  <si>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</si>
  <si>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</si>
  <si>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</si>
  <si>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</si>
  <si>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</si>
  <si>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</si>
  <si>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</si>
  <si>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</si>
  <si>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</si>
  <si>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</si>
  <si>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</si>
  <si>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</si>
  <si>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</si>
  <si>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</si>
  <si>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</si>
  <si>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</si>
  <si>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</si>
  <si>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</si>
  <si>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</si>
  <si>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</si>
  <si>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</si>
  <si>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</si>
  <si>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</si>
  <si>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</si>
  <si>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</si>
  <si>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</si>
  <si>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</si>
  <si>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</si>
  <si>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</si>
  <si>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</si>
  <si>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</si>
  <si>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</si>
  <si>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</si>
  <si>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</si>
  <si>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</si>
  <si>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</si>
  <si>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</si>
  <si>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</si>
  <si>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</si>
  <si>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</si>
  <si>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</si>
  <si>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</si>
  <si>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</si>
  <si>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</si>
  <si>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</si>
  <si>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</si>
  <si>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</si>
  <si>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</si>
  <si>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</si>
  <si>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</si>
  <si>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</si>
  <si>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</si>
  <si>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</si>
  <si>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</si>
  <si>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</si>
  <si>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</si>
  <si>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</si>
  <si>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</si>
  <si>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</si>
  <si>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</si>
  <si>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</si>
  <si>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</si>
  <si>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</si>
  <si>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</si>
  <si>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</si>
  <si>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</si>
  <si>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</si>
  <si>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</si>
  <si>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</si>
  <si>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</si>
  <si>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</si>
  <si>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</si>
  <si>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</si>
  <si>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</si>
  <si>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</si>
  <si>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</si>
  <si>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</si>
  <si>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</si>
  <si>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</si>
  <si>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</si>
  <si>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</si>
  <si>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</si>
  <si>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</si>
  <si>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</si>
  <si>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</si>
  <si>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</si>
  <si>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</si>
  <si>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</si>
  <si>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</si>
  <si>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</si>
  <si>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</si>
  <si>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</si>
  <si>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</si>
  <si>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</si>
  <si>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</si>
  <si>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</si>
  <si>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</si>
  <si>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</si>
  <si>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</si>
  <si>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</si>
  <si>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</si>
  <si>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</si>
  <si>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</si>
  <si>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</si>
  <si>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</si>
  <si>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</si>
  <si>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</si>
  <si>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</si>
  <si>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</si>
  <si>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</si>
  <si>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</si>
  <si>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</si>
  <si>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</si>
  <si>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</si>
  <si>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</si>
  <si>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</si>
  <si>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</si>
  <si>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</si>
  <si>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</si>
  <si>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</si>
  <si>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</si>
  <si>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</si>
  <si>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</si>
  <si>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</si>
  <si>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</si>
  <si>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</si>
  <si>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</si>
  <si>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</si>
  <si>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</si>
  <si>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</si>
  <si>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</si>
  <si>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</si>
  <si>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</si>
  <si>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</si>
  <si>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</si>
  <si>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</si>
  <si>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</si>
  <si>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</si>
  <si>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</si>
  <si>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</si>
  <si>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</si>
  <si>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</si>
  <si>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</si>
  <si>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</si>
  <si>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</si>
  <si>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</si>
  <si>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</si>
  <si>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</si>
  <si>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</si>
  <si>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</si>
  <si>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</si>
  <si>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</si>
  <si>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</si>
  <si>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</si>
  <si>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</si>
  <si>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</si>
  <si>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</si>
  <si>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</si>
  <si>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</si>
  <si>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</si>
  <si>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</si>
  <si>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</si>
  <si>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</si>
  <si>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</si>
  <si>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</si>
  <si>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</si>
  <si>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</si>
  <si>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</si>
  <si>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</si>
  <si>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</si>
  <si>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</si>
  <si>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</si>
  <si>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</si>
  <si>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</si>
  <si>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</si>
  <si>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</si>
  <si>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</si>
  <si>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</si>
  <si>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</si>
  <si>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</si>
  <si>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</si>
  <si>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</si>
  <si>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</si>
  <si>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</si>
  <si>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</si>
  <si>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</si>
  <si>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</si>
  <si>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</si>
  <si>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</si>
  <si>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</si>
  <si>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</si>
  <si>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</si>
  <si>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</si>
  <si>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</si>
  <si>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</si>
  <si>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</si>
  <si>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</si>
  <si>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</si>
  <si>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</si>
  <si>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</si>
  <si>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</si>
  <si>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</si>
  <si>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</si>
  <si>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</si>
  <si>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</si>
  <si>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</si>
  <si>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</si>
  <si>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</si>
  <si>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</si>
  <si>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</si>
  <si>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</si>
  <si>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</si>
  <si>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</si>
  <si>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</si>
  <si>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</si>
  <si>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</si>
  <si>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</si>
  <si>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</si>
  <si>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</si>
  <si>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</si>
  <si>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</si>
  <si>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</si>
  <si>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</si>
  <si>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</si>
  <si>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</si>
  <si>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</si>
  <si>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</si>
  <si>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</si>
  <si>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</si>
  <si>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</si>
  <si>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</si>
  <si>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</si>
  <si>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</si>
  <si>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</si>
  <si>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</si>
  <si>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</si>
  <si>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</si>
  <si>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</si>
  <si>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</si>
  <si>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</si>
  <si>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</si>
  <si>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</si>
  <si>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</si>
  <si>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</si>
  <si>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</si>
  <si>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</si>
  <si>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</si>
  <si>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</si>
  <si>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</si>
  <si>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</si>
  <si>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</si>
  <si>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</si>
  <si>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</si>
  <si>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</si>
  <si>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</si>
  <si>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</si>
  <si>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</si>
  <si>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</si>
  <si>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</si>
  <si>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</si>
  <si>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</si>
  <si>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</si>
  <si>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</si>
  <si>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</si>
  <si>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</si>
  <si>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</si>
  <si>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</si>
  <si>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</si>
  <si>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</si>
  <si>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</si>
  <si>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</si>
  <si>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</si>
  <si>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</si>
  <si>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</si>
  <si>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</si>
  <si>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</si>
  <si>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</si>
  <si>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</si>
  <si>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</si>
  <si>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</si>
  <si>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</si>
  <si>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</si>
  <si>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</si>
  <si>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</si>
  <si>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</si>
  <si>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</si>
  <si>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</si>
  <si>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</si>
  <si>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</si>
  <si>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</si>
  <si>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</si>
  <si>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</si>
  <si>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</si>
  <si>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</si>
  <si>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</si>
  <si>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</si>
  <si>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</si>
  <si>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</si>
  <si>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</si>
  <si>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</si>
  <si>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</si>
  <si>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</si>
  <si>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</si>
  <si>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</si>
  <si>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</si>
  <si>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</si>
  <si>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</si>
  <si>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</si>
  <si>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</si>
  <si>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</si>
  <si>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</si>
  <si>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</si>
  <si>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</si>
  <si>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</si>
  <si>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</si>
  <si>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</si>
  <si>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</si>
  <si>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</si>
  <si>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</si>
  <si>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</si>
  <si>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</si>
  <si>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</si>
  <si>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</si>
  <si>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</si>
  <si>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</si>
  <si>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</si>
  <si>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</si>
  <si>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</si>
  <si>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</si>
  <si>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</si>
  <si>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</si>
  <si>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</si>
  <si>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</si>
  <si>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</si>
  <si>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</si>
  <si>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</si>
  <si>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</si>
  <si>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</si>
  <si>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</si>
  <si>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</si>
  <si>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</si>
  <si>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</si>
  <si>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</si>
  <si>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</si>
  <si>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</si>
  <si>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</si>
  <si>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</si>
  <si>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</si>
  <si>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</si>
  <si>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</si>
  <si>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</si>
  <si>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</si>
  <si>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</si>
  <si>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</si>
  <si>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</si>
  <si>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</si>
  <si>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</si>
  <si>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</si>
  <si>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</si>
  <si>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</si>
  <si>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</si>
  <si>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</si>
  <si>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</si>
  <si>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</si>
  <si>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</si>
  <si>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</si>
  <si>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</si>
  <si>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</si>
  <si>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</si>
  <si>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</si>
  <si>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</si>
  <si>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</si>
  <si>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</si>
  <si>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</si>
  <si>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</si>
  <si>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</si>
  <si>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</si>
  <si>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</si>
  <si>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</si>
  <si>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</si>
  <si>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</si>
  <si>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</si>
  <si>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</si>
  <si>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</si>
  <si>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</si>
  <si>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</si>
  <si>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</si>
  <si>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</si>
  <si>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</si>
  <si>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</si>
  <si>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</si>
  <si>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</si>
  <si>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</si>
  <si>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</si>
  <si>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</si>
  <si>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</si>
  <si>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</si>
  <si>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</si>
  <si>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</si>
  <si>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</si>
  <si>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</si>
  <si>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</si>
  <si>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</si>
  <si>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</si>
  <si>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</si>
  <si>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</si>
  <si>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</si>
  <si>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</si>
  <si>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</si>
  <si>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</si>
  <si>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</si>
  <si>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</si>
  <si>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</si>
  <si>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</si>
  <si>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</si>
  <si>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</si>
  <si>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</si>
  <si>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</si>
  <si>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</si>
  <si>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</si>
  <si>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</si>
  <si>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</si>
  <si>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</si>
  <si>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</si>
  <si>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</si>
  <si>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</si>
  <si>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</si>
  <si>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</si>
  <si>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</si>
  <si>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</si>
  <si>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</si>
  <si>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</si>
  <si>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</si>
  <si>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</si>
  <si>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</si>
  <si>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</si>
  <si>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</si>
  <si>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</si>
  <si>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</si>
  <si>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</si>
  <si>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</si>
  <si>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</si>
  <si>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</si>
  <si>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</si>
  <si>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</si>
  <si>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</si>
  <si>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</si>
  <si>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</si>
  <si>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</si>
  <si>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</si>
  <si>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</si>
  <si>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</si>
  <si>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</si>
  <si>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</si>
  <si>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</si>
  <si>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</si>
  <si>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</si>
  <si>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</si>
  <si>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</si>
  <si>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</si>
  <si>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</si>
  <si>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</si>
  <si>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</si>
  <si>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</si>
  <si>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</si>
  <si>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</si>
  <si>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</si>
  <si>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</si>
  <si>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</si>
  <si>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</si>
  <si>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</si>
  <si>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</si>
  <si>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</si>
  <si>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</si>
  <si>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</si>
  <si>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</si>
  <si>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</si>
  <si>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</si>
  <si>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</si>
  <si>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</si>
  <si>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</si>
  <si>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</si>
  <si>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</si>
  <si>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</si>
  <si>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</si>
  <si>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</si>
  <si>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</si>
  <si>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</si>
  <si>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</si>
  <si>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</si>
  <si>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</si>
  <si>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</si>
  <si>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</si>
  <si>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</si>
  <si>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</si>
  <si>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</si>
  <si>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</si>
  <si>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</si>
  <si>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</si>
  <si>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</si>
  <si>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</si>
  <si>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</si>
  <si>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</si>
  <si>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</si>
  <si>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</si>
  <si>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</si>
  <si>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</si>
  <si>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</si>
  <si>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</si>
  <si>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</si>
  <si>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</si>
  <si>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</si>
  <si>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</si>
  <si>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</si>
  <si>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</si>
  <si>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</si>
  <si>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</si>
  <si>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</si>
  <si>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</si>
  <si>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</si>
  <si>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</si>
  <si>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</si>
  <si>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</si>
  <si>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</si>
  <si>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</si>
  <si>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</si>
  <si>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</si>
  <si>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</si>
  <si>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</si>
  <si>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</si>
  <si>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</si>
  <si>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</si>
  <si>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</si>
  <si>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</si>
  <si>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</si>
  <si>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</si>
  <si>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</si>
  <si>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</si>
  <si>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</si>
  <si>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</si>
  <si>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</si>
  <si>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</si>
  <si>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</si>
  <si>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</si>
  <si>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</si>
  <si>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</si>
  <si>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</si>
  <si>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</si>
  <si>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</si>
  <si>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</si>
  <si>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</si>
  <si>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</si>
  <si>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</si>
  <si>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</si>
  <si>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</si>
  <si>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</si>
  <si>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</si>
  <si>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</si>
  <si>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</si>
  <si>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</si>
  <si>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</si>
  <si>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</si>
  <si>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</si>
  <si>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</si>
  <si>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</si>
  <si>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</si>
  <si>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</si>
  <si>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</si>
  <si>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</si>
  <si>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</si>
  <si>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</si>
  <si>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</si>
  <si>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</si>
  <si>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</si>
  <si>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</si>
  <si>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</si>
  <si>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</si>
  <si>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</si>
  <si>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</si>
  <si>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</si>
  <si>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</si>
  <si>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</si>
  <si>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</si>
  <si>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</si>
  <si>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</si>
  <si>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</si>
  <si>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</si>
  <si>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</si>
  <si>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</si>
  <si>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</si>
  <si>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</si>
  <si>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</si>
  <si>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</si>
  <si>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</si>
  <si>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</si>
  <si>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</si>
  <si>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</si>
  <si>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</si>
  <si>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</si>
  <si>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</si>
  <si>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</si>
  <si>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</si>
  <si>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</si>
  <si>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</si>
  <si>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</si>
  <si>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</si>
  <si>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</si>
  <si>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</si>
  <si>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</si>
  <si>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</si>
  <si>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</si>
  <si>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</si>
  <si>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</si>
  <si>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</si>
  <si>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</si>
  <si>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</si>
  <si>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</si>
  <si>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</si>
  <si>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</si>
  <si>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</si>
  <si>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</si>
  <si>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</si>
  <si>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</si>
  <si>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</si>
  <si>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</si>
  <si>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</si>
  <si>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</si>
  <si>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</si>
  <si>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</si>
  <si>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</si>
  <si>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</si>
  <si>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</si>
  <si>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</si>
  <si>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</si>
  <si>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</si>
  <si>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</si>
  <si>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</si>
  <si>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</si>
  <si>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</si>
  <si>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</si>
  <si>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</si>
  <si>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</si>
  <si>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</si>
  <si>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</si>
  <si>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</si>
  <si>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</si>
  <si>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</si>
  <si>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</si>
  <si>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</si>
  <si>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</si>
  <si>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</si>
  <si>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</si>
  <si>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</si>
  <si>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</si>
  <si>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</si>
  <si>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</si>
  <si>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</si>
  <si>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</si>
  <si>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</si>
  <si>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</si>
  <si>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</si>
  <si>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</si>
  <si>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</si>
  <si>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</si>
  <si>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</si>
  <si>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</si>
  <si>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</si>
  <si>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</si>
  <si>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</si>
  <si>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</si>
  <si>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</si>
  <si>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</si>
  <si>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</si>
  <si>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</si>
  <si>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</si>
  <si>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</si>
  <si>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</si>
  <si>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</si>
  <si>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</si>
  <si>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</si>
  <si>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</si>
  <si>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</si>
  <si>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</si>
  <si>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</si>
  <si>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</si>
  <si>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</si>
  <si>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</si>
  <si>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</si>
  <si>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</si>
  <si>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</si>
  <si>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</si>
  <si>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</si>
  <si>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</si>
  <si>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</si>
  <si>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</si>
  <si>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</si>
  <si>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</si>
  <si>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</si>
  <si>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</si>
  <si>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</si>
  <si>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</si>
  <si>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</si>
  <si>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</si>
  <si>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</si>
  <si>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</si>
  <si>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</si>
  <si>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</si>
  <si>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</si>
  <si>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</si>
  <si>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</si>
  <si>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</si>
  <si>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</si>
  <si>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</si>
  <si>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</si>
  <si>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</si>
  <si>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</si>
  <si>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</si>
  <si>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</si>
  <si>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</si>
  <si>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</si>
  <si>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</si>
  <si>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</si>
  <si>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</si>
  <si>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</si>
  <si>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</si>
  <si>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</si>
  <si>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</si>
  <si>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</si>
  <si>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</si>
  <si>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</si>
  <si>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</si>
  <si>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</si>
  <si>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</si>
  <si>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</si>
  <si>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</si>
  <si>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</si>
  <si>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</si>
  <si>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</si>
  <si>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</si>
  <si>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</si>
  <si>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</si>
  <si>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</si>
  <si>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</si>
  <si>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</si>
  <si>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</si>
  <si>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</si>
  <si>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</si>
  <si>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</si>
  <si>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</si>
  <si>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</si>
  <si>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</si>
  <si>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</si>
  <si>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</si>
  <si>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</si>
  <si>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</si>
  <si>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</si>
  <si>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</si>
  <si>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</si>
  <si>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</si>
  <si>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</si>
  <si>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</si>
  <si>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</si>
  <si>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</si>
  <si>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</si>
  <si>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</si>
  <si>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</si>
  <si>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</si>
  <si>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</si>
  <si>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</si>
  <si>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</si>
  <si>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</si>
  <si>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</si>
  <si>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</si>
  <si>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</si>
  <si>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</si>
  <si>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</si>
  <si>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</si>
  <si>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</si>
  <si>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</si>
  <si>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</si>
  <si>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</si>
  <si>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</si>
  <si>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</si>
  <si>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</si>
  <si>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</si>
  <si>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</si>
  <si>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</si>
  <si>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</si>
  <si>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</si>
  <si>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</si>
  <si>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</si>
  <si>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</si>
  <si>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</si>
  <si>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</si>
  <si>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</si>
  <si>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</si>
  <si>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</si>
  <si>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</si>
  <si>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</si>
  <si>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</si>
  <si>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</si>
  <si>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</si>
  <si>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</si>
  <si>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</si>
  <si>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</si>
  <si>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</si>
  <si>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</si>
  <si>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</si>
  <si>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</si>
  <si>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</si>
  <si>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</si>
  <si>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</si>
  <si>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</si>
  <si>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</si>
  <si>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</si>
  <si>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</si>
  <si>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</si>
  <si>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</si>
  <si>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</si>
  <si>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</si>
  <si>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</si>
  <si>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</si>
  <si>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</si>
  <si>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</si>
  <si>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</si>
  <si>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</si>
  <si>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</si>
  <si>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</si>
  <si>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</si>
  <si>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</si>
  <si>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</si>
  <si>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</si>
  <si>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</si>
  <si>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</si>
  <si>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</si>
  <si>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</si>
  <si>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</si>
  <si>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</si>
  <si>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</si>
  <si>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</si>
  <si>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</si>
  <si>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</si>
  <si>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</si>
  <si>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</si>
  <si>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</si>
  <si>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</si>
  <si>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</si>
  <si>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</si>
  <si>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</si>
  <si>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</si>
  <si>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</si>
  <si>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</si>
  <si>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</si>
  <si>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</si>
  <si>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</si>
  <si>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</si>
  <si>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</si>
  <si>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</si>
  <si>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</si>
  <si>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</si>
  <si>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</si>
  <si>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</si>
  <si>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</si>
  <si>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</si>
  <si>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</si>
  <si>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</si>
  <si>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</si>
  <si>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</si>
  <si>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</si>
  <si>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</si>
  <si>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</si>
  <si>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</si>
  <si>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</si>
  <si>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</si>
  <si>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</si>
  <si>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</si>
  <si>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</si>
  <si>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</si>
  <si>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</si>
  <si>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</si>
  <si>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</si>
  <si>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</si>
  <si>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</si>
  <si>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</si>
  <si>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</si>
  <si>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</si>
  <si>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</si>
  <si>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</si>
  <si>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</si>
  <si>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</si>
  <si>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</si>
  <si>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</si>
  <si>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</si>
  <si>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</si>
  <si>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</si>
  <si>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</si>
  <si>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</si>
  <si>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</si>
  <si>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</si>
  <si>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</si>
  <si>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</si>
  <si>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</si>
  <si>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</si>
  <si>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</si>
  <si>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</si>
  <si>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</si>
  <si>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</si>
  <si>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</si>
  <si>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</si>
  <si>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</si>
  <si>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</si>
  <si>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</si>
  <si>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</si>
  <si>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</si>
  <si>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</si>
  <si>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</si>
  <si>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</si>
  <si>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</si>
  <si>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</si>
  <si>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</si>
  <si>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</si>
  <si>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</si>
  <si>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</si>
  <si>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</si>
  <si>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</si>
  <si>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</si>
  <si>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</si>
  <si>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</si>
  <si>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</si>
  <si>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</si>
  <si>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</si>
  <si>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</si>
  <si>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</si>
  <si>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</si>
  <si>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</si>
  <si>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</si>
  <si>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</si>
  <si>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</si>
  <si>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</si>
  <si>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</si>
  <si>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</si>
  <si>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</si>
  <si>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</si>
  <si>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</si>
  <si>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</si>
  <si>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</si>
  <si>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</si>
  <si>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</si>
  <si>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</si>
  <si>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</si>
  <si>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</si>
  <si>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</si>
  <si>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</si>
  <si>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</si>
  <si>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</si>
  <si>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</si>
  <si>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</si>
  <si>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</si>
  <si>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</si>
  <si>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</si>
  <si>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</si>
  <si>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</si>
  <si>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</si>
  <si>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</si>
  <si>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</si>
  <si>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</si>
  <si>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</si>
  <si>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</si>
  <si>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</si>
  <si>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</si>
  <si>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</si>
  <si>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</si>
  <si>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</si>
  <si>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</si>
  <si>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</si>
  <si>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</si>
  <si>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</si>
  <si>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</si>
  <si>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</si>
  <si>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</si>
  <si>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</si>
  <si>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</si>
  <si>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</si>
  <si>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</si>
  <si>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</si>
  <si>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</si>
  <si>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</si>
  <si>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</si>
  <si>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</si>
  <si>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</si>
  <si>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</si>
  <si>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</si>
  <si>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</si>
  <si>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</si>
  <si>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</si>
  <si>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</si>
  <si>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</si>
  <si>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</si>
  <si>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</si>
  <si>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</si>
  <si>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</si>
  <si>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</si>
  <si>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</si>
  <si>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</si>
  <si>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</si>
  <si>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</si>
  <si>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</si>
  <si>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</si>
  <si>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</si>
  <si>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</si>
  <si>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</si>
  <si>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</si>
  <si>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</si>
  <si>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</si>
  <si>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</si>
  <si>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</si>
  <si>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</si>
  <si>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</si>
  <si>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</si>
  <si>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</si>
  <si>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</si>
  <si>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</si>
  <si>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</si>
  <si>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</si>
  <si>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</si>
  <si>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</si>
  <si>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</si>
  <si>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</si>
  <si>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</si>
  <si>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</si>
  <si>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</si>
  <si>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</si>
  <si>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</si>
  <si>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</si>
  <si>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</si>
  <si>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</si>
  <si>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</si>
  <si>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</si>
  <si>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</si>
  <si>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</si>
  <si>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</si>
  <si>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</si>
  <si>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</si>
  <si>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</si>
  <si>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</si>
  <si>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</si>
  <si>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</si>
  <si>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</si>
  <si>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</si>
  <si>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</si>
  <si>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</si>
  <si>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</si>
  <si>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</si>
  <si>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</si>
  <si>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</si>
  <si>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</si>
  <si>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</si>
  <si>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</si>
  <si>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</si>
  <si>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</si>
  <si>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</si>
  <si>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</si>
  <si>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</si>
  <si>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</si>
  <si>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</si>
  <si>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</si>
  <si>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</si>
  <si>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</si>
  <si>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</si>
  <si>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</si>
  <si>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</si>
  <si>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</si>
  <si>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</si>
  <si>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</si>
  <si>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</si>
  <si>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</si>
  <si>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</si>
  <si>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</si>
  <si>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</si>
  <si>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</si>
  <si>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</si>
  <si>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</si>
  <si>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</si>
  <si>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</si>
  <si>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</si>
  <si>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</si>
  <si>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</si>
  <si>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</si>
  <si>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</si>
  <si>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</si>
  <si>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</si>
  <si>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</si>
  <si>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</si>
  <si>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</si>
  <si>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</si>
  <si>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</si>
  <si>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</si>
  <si>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</si>
  <si>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</si>
  <si>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</si>
  <si>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</si>
  <si>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</si>
  <si>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</si>
  <si>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</si>
  <si>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</si>
  <si>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</si>
  <si>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</si>
  <si>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</si>
  <si>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</si>
  <si>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</si>
  <si>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</si>
  <si>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</si>
  <si>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</si>
  <si>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</si>
  <si>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</si>
  <si>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</si>
  <si>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</si>
  <si>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</si>
  <si>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</si>
  <si>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</si>
  <si>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</si>
  <si>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</si>
  <si>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</si>
  <si>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</si>
  <si>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</si>
  <si>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</si>
  <si>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</si>
  <si>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</si>
  <si>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</si>
  <si>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</si>
  <si>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</si>
  <si>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</si>
  <si>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</si>
  <si>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</si>
  <si>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</si>
  <si>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</si>
  <si>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</si>
  <si>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</si>
  <si>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</si>
  <si>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</si>
  <si>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</si>
  <si>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</si>
  <si>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</si>
  <si>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</si>
  <si>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</si>
  <si>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</si>
  <si>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</si>
  <si>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</si>
  <si>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</si>
  <si>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</si>
  <si>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</si>
  <si>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</si>
  <si>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</si>
  <si>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</si>
  <si>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</si>
  <si>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</si>
  <si>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</si>
  <si>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</si>
  <si>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</si>
  <si>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</si>
  <si>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</si>
  <si>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</si>
  <si>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</si>
  <si>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</si>
  <si>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</si>
  <si>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</si>
  <si>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</si>
  <si>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</si>
  <si>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</si>
  <si>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</si>
  <si>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</si>
  <si>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</si>
  <si>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</si>
  <si>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</si>
  <si>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</si>
  <si>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</si>
  <si>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</si>
  <si>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</si>
  <si>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</si>
  <si>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</si>
  <si>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</si>
  <si>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</si>
  <si>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</si>
  <si>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</si>
  <si>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</si>
  <si>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</si>
  <si>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</si>
  <si>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</si>
  <si>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</si>
  <si>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</si>
  <si>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</si>
  <si>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</si>
  <si>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</si>
  <si>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</si>
  <si>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</si>
  <si>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</si>
  <si>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</si>
  <si>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</si>
  <si>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</si>
  <si>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</si>
  <si>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</si>
  <si>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</si>
  <si>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</si>
  <si>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</si>
  <si>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</si>
  <si>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</si>
  <si>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</si>
  <si>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</si>
  <si>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</si>
  <si>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</si>
  <si>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</si>
  <si>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</si>
  <si>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</si>
  <si>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</si>
  <si>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</si>
  <si>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</si>
  <si>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</si>
  <si>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</si>
  <si>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</si>
  <si>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</si>
  <si>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</si>
  <si>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</si>
  <si>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</si>
  <si>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</si>
  <si>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</si>
  <si>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</si>
  <si>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</si>
  <si>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</si>
  <si>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</si>
  <si>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</si>
  <si>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</si>
  <si>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</si>
  <si>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</si>
  <si>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</si>
  <si>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</si>
  <si>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</si>
  <si>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</si>
  <si>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</si>
  <si>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</si>
  <si>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</si>
  <si>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</si>
  <si>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</si>
  <si>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</si>
  <si>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</si>
  <si>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</si>
  <si>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</si>
  <si>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</si>
  <si>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</si>
  <si>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</si>
  <si>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</si>
  <si>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</si>
  <si>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</si>
  <si>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</si>
  <si>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</si>
  <si>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</si>
  <si>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</si>
  <si>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</si>
  <si>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</si>
  <si>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</si>
  <si>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</si>
  <si>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</si>
  <si>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</si>
  <si>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</si>
  <si>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</si>
  <si>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</si>
  <si>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</si>
  <si>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</si>
  <si>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</si>
  <si>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</si>
  <si>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</si>
  <si>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</si>
  <si>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</si>
  <si>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</si>
  <si>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</si>
  <si>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</si>
  <si>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</si>
  <si>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</si>
  <si>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</si>
  <si>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</si>
  <si>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</si>
  <si>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</si>
  <si>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</si>
  <si>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</si>
  <si>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</si>
  <si>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</si>
  <si>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</si>
  <si>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</si>
  <si>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</si>
  <si>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</si>
  <si>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</si>
  <si>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</si>
  <si>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</si>
  <si>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</si>
  <si>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</si>
  <si>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</si>
  <si>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</si>
  <si>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</si>
  <si>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</si>
  <si>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</si>
  <si>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</si>
  <si>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</si>
  <si>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</si>
  <si>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</si>
  <si>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</si>
  <si>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</si>
  <si>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</si>
  <si>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</si>
  <si>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</si>
  <si>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</si>
  <si>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</si>
  <si>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</si>
  <si>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</si>
  <si>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</si>
  <si>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</si>
  <si>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</si>
  <si>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</si>
  <si>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</si>
  <si>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</si>
  <si>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</si>
  <si>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</si>
  <si>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</si>
  <si>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</si>
  <si>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</si>
  <si>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</si>
  <si>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</si>
  <si>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</si>
  <si>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</si>
  <si>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</si>
  <si>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</si>
  <si>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</si>
  <si>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</si>
  <si>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</si>
  <si>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</si>
  <si>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</si>
  <si>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</si>
  <si>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</si>
  <si>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</si>
  <si>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</si>
  <si>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</si>
  <si>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</si>
  <si>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</si>
  <si>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</si>
  <si>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</si>
  <si>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</si>
  <si>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</si>
  <si>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</si>
  <si>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</si>
  <si>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</si>
  <si>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</si>
  <si>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</si>
  <si>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</si>
  <si>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</si>
  <si>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</si>
  <si>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</si>
  <si>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</si>
  <si>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</si>
  <si>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</si>
  <si>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</si>
  <si>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</si>
  <si>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</si>
  <si>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</si>
  <si>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</si>
  <si>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</si>
  <si>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</si>
  <si>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</si>
  <si>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</si>
  <si>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</si>
  <si>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</si>
  <si>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</si>
  <si>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</si>
  <si>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</si>
  <si>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</si>
  <si>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</si>
  <si>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</si>
  <si>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</si>
  <si>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</si>
  <si>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</si>
  <si>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</si>
  <si>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</si>
  <si>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</si>
  <si>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</si>
  <si>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</si>
  <si>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</si>
  <si>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</si>
  <si>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</si>
  <si>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</si>
  <si>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</si>
  <si>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</si>
  <si>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</si>
  <si>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</si>
  <si>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</si>
  <si>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</si>
  <si>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</si>
  <si>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</si>
  <si>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</si>
  <si>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</si>
  <si>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</si>
  <si>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</si>
  <si>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</si>
  <si>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</si>
  <si>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</si>
  <si>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</si>
  <si>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</si>
  <si>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</si>
  <si>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</si>
  <si>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</si>
  <si>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</si>
  <si>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</si>
  <si>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</si>
  <si>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</si>
  <si>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</si>
  <si>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</si>
  <si>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</si>
  <si>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</si>
  <si>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</si>
  <si>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</si>
  <si>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</si>
  <si>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</si>
  <si>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</si>
  <si>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</si>
  <si>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</si>
  <si>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</si>
  <si>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</si>
  <si>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</si>
  <si>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</si>
  <si>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</si>
  <si>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</si>
  <si>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</si>
  <si>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</si>
  <si>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</si>
  <si>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</si>
  <si>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</si>
  <si>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</si>
  <si>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</si>
  <si>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</si>
  <si>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</si>
  <si>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</si>
  <si>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</si>
  <si>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</si>
  <si>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</si>
  <si>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</si>
  <si>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</si>
  <si>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</si>
  <si>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</si>
  <si>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</si>
  <si>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</si>
  <si>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</si>
  <si>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</si>
  <si>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</si>
  <si>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</si>
  <si>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</si>
  <si>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</si>
  <si>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</si>
  <si>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</si>
  <si>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</si>
  <si>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</si>
  <si>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</si>
  <si>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</si>
  <si>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</si>
  <si>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</si>
  <si>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</si>
  <si>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</si>
  <si>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</si>
  <si>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</si>
  <si>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</si>
  <si>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</si>
  <si>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</si>
  <si>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</si>
  <si>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</si>
  <si>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</si>
  <si>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</si>
  <si>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</si>
  <si>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</si>
  <si>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</si>
  <si>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</si>
  <si>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</si>
  <si>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</si>
  <si>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</si>
  <si>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</si>
  <si>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</si>
  <si>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</si>
  <si>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</si>
  <si>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</si>
  <si>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</si>
  <si>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</si>
  <si>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</si>
  <si>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</si>
  <si>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</si>
  <si>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</si>
  <si>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</si>
  <si>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</si>
  <si>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</si>
  <si>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</si>
  <si>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</si>
  <si>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</si>
  <si>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</si>
  <si>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</si>
  <si>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</si>
  <si>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</si>
  <si>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</si>
  <si>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</si>
  <si>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</si>
  <si>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</si>
  <si>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</si>
  <si>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</si>
  <si>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</si>
  <si>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</si>
  <si>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</si>
  <si>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</si>
  <si>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</si>
  <si>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</si>
  <si>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</si>
  <si>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</si>
  <si>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</si>
  <si>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</si>
  <si>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</si>
  <si>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</si>
  <si>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</si>
  <si>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</si>
  <si>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</si>
  <si>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</si>
  <si>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</si>
  <si>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</si>
  <si>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</si>
  <si>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</si>
  <si>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</si>
  <si>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</si>
  <si>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</si>
  <si>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</si>
  <si>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</si>
  <si>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</si>
  <si>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</si>
  <si>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</si>
  <si>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</si>
  <si>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</si>
  <si>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</si>
  <si>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</si>
  <si>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</si>
  <si>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</si>
  <si>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</si>
  <si>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</si>
  <si>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</si>
  <si>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</si>
  <si>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</si>
  <si>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</si>
  <si>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</si>
  <si>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</si>
  <si>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</si>
  <si>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</si>
  <si>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</si>
  <si>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</si>
  <si>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</si>
  <si>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</si>
  <si>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</si>
  <si>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</si>
  <si>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</si>
  <si>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</si>
  <si>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</si>
  <si>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</si>
  <si>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</si>
  <si>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</si>
  <si>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</si>
  <si>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</si>
  <si>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</si>
  <si>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</si>
  <si>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</si>
  <si>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</si>
  <si>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</si>
  <si>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</si>
  <si>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</si>
  <si>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</si>
  <si>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</si>
  <si>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</si>
  <si>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</si>
  <si>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</si>
  <si>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</si>
  <si>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</si>
  <si>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</si>
  <si>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</si>
  <si>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</si>
  <si>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</si>
  <si>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</si>
  <si>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</si>
  <si>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</si>
  <si>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</si>
  <si>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</si>
  <si>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</si>
  <si>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</si>
  <si>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</si>
  <si>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</si>
  <si>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</si>
  <si>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</si>
  <si>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</si>
  <si>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</si>
  <si>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</si>
  <si>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</si>
  <si>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</si>
  <si>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</si>
  <si>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</si>
  <si>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</si>
  <si>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</si>
  <si>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</si>
  <si>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</si>
  <si>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</si>
  <si>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</si>
  <si>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</si>
  <si>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</si>
  <si>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</si>
  <si>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</si>
  <si>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</si>
  <si>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</si>
  <si>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</si>
  <si>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</si>
  <si>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</si>
  <si>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</si>
  <si>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</si>
  <si>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</si>
  <si>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</si>
  <si>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</si>
  <si>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</si>
  <si>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</si>
  <si>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</si>
  <si>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</si>
  <si>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</si>
  <si>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</si>
  <si>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</si>
  <si>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</si>
  <si>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</si>
  <si>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</si>
  <si>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</si>
  <si>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</si>
  <si>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</si>
  <si>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</si>
  <si>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</si>
  <si>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</si>
  <si>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</si>
  <si>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</si>
  <si>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</si>
  <si>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</si>
  <si>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</si>
  <si>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</si>
  <si>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</si>
  <si>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</si>
  <si>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</si>
  <si>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</si>
  <si>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</si>
  <si>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</si>
  <si>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</si>
  <si>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</si>
  <si>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</si>
  <si>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</si>
  <si>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</si>
  <si>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</si>
  <si>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</si>
  <si>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</si>
  <si>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</si>
  <si>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</si>
  <si>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</si>
  <si>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</si>
  <si>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</si>
  <si>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</si>
  <si>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</si>
  <si>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</si>
  <si>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</si>
  <si>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</si>
  <si>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</si>
  <si>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</si>
  <si>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</si>
  <si>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</si>
  <si>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</si>
  <si>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</si>
  <si>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</si>
  <si>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</si>
  <si>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</si>
  <si>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</si>
  <si>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</si>
  <si>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</si>
  <si>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</si>
  <si>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</si>
  <si>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</si>
  <si>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</si>
  <si>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</si>
  <si>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</si>
  <si>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</si>
  <si>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</si>
  <si>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</si>
  <si>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</si>
  <si>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</si>
  <si>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</si>
  <si>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</si>
  <si>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</si>
  <si>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</si>
  <si>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</si>
  <si>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</si>
  <si>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</si>
  <si>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</si>
  <si>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</si>
  <si>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</si>
  <si>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</si>
  <si>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</si>
  <si>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</si>
  <si>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</si>
  <si>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</si>
  <si>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</si>
  <si>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</si>
  <si>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</si>
  <si>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</si>
  <si>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</si>
  <si>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</si>
  <si>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</si>
  <si>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</si>
  <si>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</si>
  <si>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</si>
  <si>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</si>
  <si>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</si>
  <si>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</si>
  <si>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</si>
  <si>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</si>
  <si>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</si>
  <si>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</si>
  <si>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</si>
  <si>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</si>
  <si>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</si>
  <si>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</si>
  <si>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</si>
  <si>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</si>
  <si>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</si>
  <si>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</si>
  <si>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</si>
  <si>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</si>
  <si>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</si>
  <si>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</si>
  <si>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</si>
  <si>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</si>
  <si>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</si>
  <si>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</si>
  <si>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</si>
  <si>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</si>
  <si>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</si>
  <si>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</si>
  <si>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</si>
  <si>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</si>
  <si>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</si>
  <si>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</si>
  <si>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</si>
  <si>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</si>
  <si>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</si>
  <si>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</si>
  <si>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</si>
  <si>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</si>
  <si>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</si>
  <si>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</si>
  <si>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</si>
  <si>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</si>
  <si>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</si>
  <si>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</si>
  <si>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</si>
  <si>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</si>
  <si>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</si>
  <si>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</si>
  <si>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</si>
  <si>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</si>
  <si>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</si>
  <si>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</si>
  <si>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</si>
  <si>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</si>
  <si>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</si>
  <si>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</si>
  <si>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</si>
  <si>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</si>
  <si>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</si>
  <si>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</si>
  <si>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</si>
  <si>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</si>
  <si>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</si>
  <si>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</si>
  <si>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</si>
  <si>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</si>
  <si>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</si>
  <si>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</si>
  <si>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</si>
  <si>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</si>
  <si>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</si>
  <si>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</si>
  <si>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</si>
  <si>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</si>
  <si>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</si>
  <si>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</si>
  <si>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</si>
  <si>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</si>
  <si>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</si>
  <si>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</si>
  <si>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</si>
  <si>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</si>
  <si>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</si>
  <si>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</si>
  <si>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</si>
  <si>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</si>
  <si>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</si>
  <si>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</si>
  <si>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</si>
  <si>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</si>
  <si>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</si>
  <si>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</si>
  <si>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</si>
  <si>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</si>
  <si>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</si>
  <si>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</si>
  <si>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</si>
  <si>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</si>
  <si>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</si>
  <si>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</si>
  <si>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</si>
  <si>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</si>
  <si>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</si>
  <si>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</si>
  <si>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</si>
  <si>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</si>
  <si>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</si>
  <si>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</si>
  <si>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</si>
  <si>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</si>
  <si>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</si>
  <si>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</si>
  <si>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</si>
  <si>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</si>
  <si>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</si>
  <si>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</si>
  <si>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</si>
  <si>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</si>
  <si>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</si>
  <si>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</si>
  <si>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</si>
  <si>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</si>
  <si>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</si>
  <si>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</si>
  <si>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</si>
  <si>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</si>
  <si>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</si>
  <si>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</si>
  <si>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</si>
  <si>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</si>
  <si>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</si>
  <si>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</si>
  <si>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</si>
  <si>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</si>
  <si>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</si>
  <si>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</si>
  <si>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</si>
  <si>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</si>
  <si>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</si>
  <si>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</si>
  <si>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</si>
  <si>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</si>
  <si>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</si>
  <si>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</si>
  <si>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</si>
  <si>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</si>
  <si>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</si>
  <si>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</si>
  <si>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</si>
  <si>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</si>
  <si>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</si>
  <si>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</si>
  <si>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</si>
  <si>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</si>
  <si>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</si>
  <si>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</si>
  <si>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</si>
  <si>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</si>
  <si>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</si>
  <si>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</si>
  <si>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</si>
  <si>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</si>
  <si>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</si>
  <si>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</si>
  <si>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</si>
  <si>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</si>
  <si>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</si>
  <si>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</si>
  <si>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</si>
  <si>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</si>
  <si>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</si>
  <si>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</si>
  <si>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</si>
  <si>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</si>
  <si>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</si>
  <si>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</si>
  <si>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</si>
  <si>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</si>
  <si>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</si>
  <si>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</si>
  <si>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</si>
  <si>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</si>
  <si>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</si>
  <si>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</si>
  <si>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</si>
  <si>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</si>
  <si>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</si>
  <si>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</si>
  <si>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</si>
  <si>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</si>
  <si>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</si>
  <si>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</si>
  <si>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</si>
  <si>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</si>
  <si>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</si>
  <si>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</si>
  <si>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</si>
  <si>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</si>
  <si>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</si>
  <si>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</si>
  <si>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</si>
  <si>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</si>
  <si>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</si>
  <si>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</si>
  <si>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</si>
  <si>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</si>
  <si>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</si>
  <si>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</si>
  <si>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</si>
  <si>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</si>
  <si>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</si>
  <si>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</si>
  <si>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</si>
  <si>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</si>
  <si>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</si>
  <si>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</si>
  <si>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</si>
  <si>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</si>
  <si>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</si>
  <si>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</si>
  <si>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</si>
  <si>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</si>
  <si>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</si>
  <si>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</si>
  <si>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</si>
  <si>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</si>
  <si>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</si>
  <si>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</si>
  <si>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</si>
  <si>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</si>
  <si>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</si>
  <si>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</si>
  <si>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</si>
  <si>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</si>
  <si>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</si>
  <si>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</si>
  <si>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</si>
  <si>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</si>
  <si>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</si>
  <si>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</si>
  <si>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</si>
  <si>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</si>
  <si>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</si>
  <si>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</si>
  <si>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</si>
  <si>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</si>
  <si>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</si>
  <si>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</si>
  <si>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</si>
  <si>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</si>
  <si>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</si>
  <si>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</si>
  <si>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</si>
  <si>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</si>
  <si>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</si>
  <si>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</si>
  <si>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</si>
  <si>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</si>
  <si>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</si>
  <si>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</si>
  <si>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</si>
  <si>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</si>
  <si>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</si>
  <si>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</si>
  <si>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</si>
  <si>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</si>
  <si>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</si>
  <si>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</si>
  <si>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</si>
  <si>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</si>
  <si>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</si>
  <si>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</si>
  <si>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</si>
  <si>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</si>
  <si>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</si>
  <si>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</si>
  <si>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</si>
  <si>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</si>
  <si>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</si>
  <si>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</si>
  <si>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</si>
  <si>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</si>
  <si>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</si>
  <si>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</si>
  <si>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</si>
  <si>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</si>
  <si>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</si>
  <si>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</si>
  <si>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</si>
  <si>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</si>
  <si>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</si>
  <si>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</si>
  <si>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</si>
  <si>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</si>
  <si>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</si>
  <si>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</si>
  <si>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</si>
  <si>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</si>
  <si>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</si>
  <si>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</si>
  <si>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</si>
  <si>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</si>
  <si>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</si>
  <si>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</si>
  <si>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</si>
  <si>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</si>
  <si>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</si>
  <si>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</si>
  <si>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</si>
  <si>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</si>
  <si>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</si>
  <si>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</si>
  <si>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</si>
  <si>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</si>
  <si>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</si>
  <si>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</si>
  <si>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</si>
  <si>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</si>
  <si>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</si>
  <si>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</si>
  <si>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</si>
  <si>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</si>
  <si>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</si>
  <si>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</si>
  <si>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</si>
  <si>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</si>
  <si>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</si>
  <si>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</si>
  <si>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</si>
  <si>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</si>
  <si>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</si>
  <si>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</si>
  <si>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</si>
  <si>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</si>
  <si>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</si>
  <si>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</si>
  <si>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</si>
  <si>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</si>
  <si>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</si>
  <si>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</si>
  <si>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</si>
  <si>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</si>
  <si>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</si>
  <si>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</si>
  <si>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</si>
  <si>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</si>
  <si>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</si>
  <si>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</si>
  <si>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</si>
  <si>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</si>
  <si>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</si>
  <si>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</si>
  <si>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</si>
  <si>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</si>
  <si>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</si>
  <si>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</si>
  <si>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</si>
  <si>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</si>
  <si>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</si>
  <si>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</si>
  <si>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</si>
  <si>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</si>
  <si>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</si>
  <si>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</si>
  <si>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</si>
  <si>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</si>
  <si>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</si>
  <si>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</si>
  <si>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</si>
  <si>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</si>
  <si>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</si>
  <si>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</si>
  <si>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</si>
  <si>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</si>
  <si>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</si>
  <si>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</si>
  <si>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</si>
  <si>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</si>
  <si>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</si>
  <si>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</si>
  <si>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</si>
  <si>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</si>
  <si>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</si>
  <si>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</si>
  <si>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</si>
  <si>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</si>
  <si>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</si>
  <si>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</si>
  <si>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</si>
  <si>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</si>
  <si>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</si>
  <si>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</si>
  <si>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</si>
  <si>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</si>
  <si>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</si>
  <si>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</si>
  <si>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</si>
  <si>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</si>
  <si>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</si>
  <si>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</si>
  <si>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</si>
  <si>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</si>
  <si>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</si>
  <si>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</si>
  <si>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</si>
  <si>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</si>
  <si>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</si>
  <si>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</si>
  <si>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</si>
  <si>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</si>
  <si>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</si>
  <si>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</si>
  <si>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</si>
  <si>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</si>
  <si>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</si>
  <si>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</si>
  <si>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</si>
  <si>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</si>
  <si>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</si>
  <si>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</si>
  <si>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</si>
  <si>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</si>
  <si>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</si>
  <si>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</si>
  <si>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</si>
  <si>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</si>
  <si>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</si>
  <si>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</si>
  <si>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</si>
  <si>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</si>
  <si>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</si>
  <si>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</si>
  <si>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</si>
  <si>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</si>
  <si>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</si>
  <si>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</si>
  <si>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</si>
  <si>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</si>
  <si>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</si>
  <si>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</si>
  <si>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</si>
  <si>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</si>
  <si>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</si>
  <si>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</si>
  <si>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</si>
  <si>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</si>
  <si>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</si>
  <si>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</si>
  <si>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</si>
  <si>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</si>
  <si>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</si>
  <si>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</si>
  <si>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</si>
  <si>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</si>
  <si>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</si>
  <si>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</si>
  <si>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</si>
  <si>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</si>
  <si>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</si>
  <si>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</si>
  <si>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</si>
  <si>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</si>
  <si>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</si>
  <si>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</si>
  <si>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</si>
  <si>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</si>
  <si>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</si>
  <si>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</si>
  <si>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</si>
  <si>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</si>
  <si>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</si>
  <si>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</si>
  <si>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</si>
  <si>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</si>
  <si>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</si>
  <si>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</si>
  <si>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</si>
  <si>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</si>
  <si>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</si>
  <si>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</si>
  <si>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</si>
  <si>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</si>
  <si>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</si>
  <si>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</si>
  <si>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</si>
  <si>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</si>
  <si>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</si>
  <si>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</si>
  <si>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</si>
  <si>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</si>
  <si>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</si>
  <si>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</si>
  <si>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</si>
  <si>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</si>
  <si>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</si>
  <si>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</si>
  <si>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</si>
  <si>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</si>
  <si>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</si>
  <si>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</si>
  <si>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</si>
  <si>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</si>
  <si>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</si>
  <si>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</si>
  <si>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</si>
  <si>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</si>
  <si>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</si>
  <si>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</si>
  <si>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</si>
  <si>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</si>
  <si>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</si>
  <si>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</si>
  <si>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</si>
  <si>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</si>
  <si>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</si>
  <si>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</si>
  <si>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</si>
  <si>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</si>
  <si>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</si>
  <si>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</si>
  <si>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</si>
  <si>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</si>
  <si>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</si>
  <si>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</si>
  <si>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</si>
  <si>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</si>
  <si>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</si>
  <si>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</si>
  <si>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</si>
  <si>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</si>
  <si>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</si>
  <si>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</si>
  <si>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</si>
  <si>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</si>
  <si>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</si>
  <si>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</si>
  <si>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</si>
  <si>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</si>
  <si>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</si>
  <si>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</si>
  <si>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</si>
  <si>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</si>
  <si>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</si>
  <si>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</si>
  <si>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</si>
  <si>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</si>
  <si>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</si>
  <si>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</si>
  <si>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</si>
  <si>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</si>
  <si>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</si>
  <si>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</si>
  <si>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</si>
  <si>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</si>
  <si>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</si>
  <si>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</si>
  <si>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</si>
  <si>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</si>
  <si>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</si>
  <si>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</si>
  <si>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</si>
  <si>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</si>
  <si>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</si>
  <si>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</si>
  <si>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</si>
  <si>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</si>
  <si>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</si>
  <si>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</si>
  <si>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</si>
  <si>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</si>
  <si>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</si>
  <si>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</si>
  <si>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</si>
  <si>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</si>
  <si>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</si>
  <si>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</si>
  <si>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</si>
  <si>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</si>
  <si>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</si>
  <si>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</si>
  <si>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</si>
  <si>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</si>
  <si>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</si>
  <si>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</si>
  <si>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</si>
  <si>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</si>
  <si>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</si>
  <si>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</si>
  <si>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</si>
  <si>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</si>
  <si>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</si>
  <si>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</si>
  <si>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</si>
  <si>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</si>
  <si>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</si>
  <si>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</si>
  <si>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</si>
  <si>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</si>
  <si>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</si>
  <si>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</si>
  <si>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</si>
  <si>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</si>
  <si>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</si>
  <si>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</si>
  <si>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</si>
  <si>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</si>
  <si>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</si>
  <si>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</si>
  <si>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</si>
  <si>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</si>
  <si>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</si>
  <si>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</si>
  <si>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</si>
  <si>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</si>
  <si>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</si>
  <si>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</si>
  <si>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</si>
  <si>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</si>
  <si>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</si>
  <si>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</si>
  <si>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</si>
  <si>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</si>
  <si>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</si>
  <si>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</si>
  <si>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</si>
  <si>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</si>
  <si>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</si>
  <si>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</si>
  <si>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</si>
  <si>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</si>
  <si>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</si>
  <si>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</si>
  <si>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</si>
  <si>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</si>
  <si>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</si>
  <si>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</si>
  <si>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</si>
  <si>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</si>
  <si>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</si>
  <si>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</si>
  <si>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</si>
  <si>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</si>
  <si>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</si>
  <si>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</si>
  <si>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</si>
  <si>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</si>
  <si>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</si>
  <si>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</si>
  <si>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</si>
  <si>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</si>
  <si>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</si>
  <si>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</si>
  <si>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</si>
  <si>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</si>
  <si>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</si>
  <si>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</si>
  <si>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</si>
  <si>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</si>
  <si>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</si>
  <si>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</si>
  <si>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</si>
  <si>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</si>
  <si>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</si>
  <si>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</si>
  <si>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</si>
  <si>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</si>
  <si>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</si>
  <si>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</si>
  <si>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</si>
  <si>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</si>
  <si>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</si>
  <si>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</si>
  <si>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</si>
  <si>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</si>
  <si>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</si>
  <si>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</si>
  <si>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</si>
  <si>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</si>
  <si>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</si>
  <si>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</si>
  <si>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</si>
  <si>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</si>
  <si>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</si>
  <si>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</si>
  <si>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</si>
  <si>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</si>
  <si>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</si>
  <si>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</si>
  <si>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</si>
  <si>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</si>
  <si>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</si>
  <si>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</si>
  <si>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</si>
  <si>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</si>
  <si>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</si>
  <si>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</si>
  <si>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</si>
  <si>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</si>
  <si>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</si>
  <si>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</si>
  <si>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</si>
  <si>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</si>
  <si>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</si>
  <si>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</si>
  <si>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</si>
  <si>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</si>
  <si>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</si>
  <si>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</si>
  <si>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</si>
  <si>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</si>
  <si>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</si>
  <si>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</si>
  <si>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</si>
  <si>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</si>
  <si>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</si>
  <si>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</si>
  <si>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</si>
  <si>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</si>
  <si>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</si>
  <si>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</si>
  <si>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</si>
  <si>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</si>
  <si>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</si>
  <si>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</si>
  <si>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</si>
  <si>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</si>
  <si>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</si>
  <si>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</si>
  <si>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</si>
  <si>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</si>
  <si>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</si>
  <si>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</si>
  <si>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</si>
  <si>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</si>
  <si>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</si>
  <si>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</si>
  <si>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</si>
  <si>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</si>
  <si>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</si>
  <si>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</si>
  <si>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</si>
  <si>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</si>
  <si>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</si>
  <si>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</si>
  <si>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</si>
  <si>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</si>
  <si>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</si>
  <si>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</si>
  <si>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</si>
  <si>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</si>
  <si>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</si>
  <si>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</si>
  <si>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</si>
  <si>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</si>
  <si>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</si>
  <si>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</si>
  <si>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</si>
  <si>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</si>
  <si>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</si>
  <si>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</si>
  <si>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</si>
  <si>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</si>
  <si>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</si>
  <si>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</si>
  <si>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</si>
  <si>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</si>
  <si>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</si>
  <si>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</si>
  <si>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</si>
  <si>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</si>
  <si>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</si>
  <si>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</si>
  <si>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</si>
  <si>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</si>
  <si>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</si>
  <si>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</si>
  <si>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</si>
  <si>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</si>
  <si>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</si>
  <si>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</si>
  <si>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</si>
  <si>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</si>
  <si>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</si>
  <si>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</si>
  <si>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</si>
  <si>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</si>
  <si>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</si>
  <si>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</si>
  <si>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</si>
  <si>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</si>
  <si>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</si>
  <si>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</si>
  <si>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</si>
  <si>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</si>
  <si>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</si>
  <si>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</si>
  <si>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</si>
  <si>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</si>
  <si>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</si>
  <si>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</si>
  <si>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</si>
  <si>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</si>
  <si>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</si>
  <si>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</si>
  <si>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</si>
  <si>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</si>
  <si>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</si>
  <si>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</si>
  <si>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</si>
  <si>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</si>
  <si>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</si>
  <si>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</si>
  <si>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</si>
  <si>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</si>
  <si>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</si>
  <si>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</si>
  <si>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</si>
  <si>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</si>
  <si>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</si>
  <si>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</si>
  <si>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</si>
  <si>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</si>
  <si>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</si>
  <si>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</si>
  <si>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</si>
  <si>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</si>
  <si>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</si>
  <si>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</si>
  <si>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</si>
  <si>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</si>
  <si>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</si>
  <si>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</si>
  <si>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</si>
  <si>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</si>
  <si>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</si>
  <si>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</si>
  <si>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</si>
  <si>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</si>
  <si>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</si>
  <si>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</si>
  <si>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</si>
  <si>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</si>
  <si>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</si>
  <si>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</si>
  <si>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</si>
  <si>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</si>
  <si>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</si>
  <si>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</si>
  <si>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</si>
  <si>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</si>
  <si>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</si>
  <si>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</si>
  <si>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</si>
  <si>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</si>
  <si>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</si>
  <si>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</si>
  <si>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</si>
  <si>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</si>
  <si>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</si>
  <si>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</si>
  <si>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</si>
  <si>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</si>
  <si>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</si>
  <si>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</si>
  <si>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</si>
  <si>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</si>
  <si>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</si>
  <si>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</si>
  <si>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</si>
  <si>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</si>
  <si>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</si>
  <si>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</si>
  <si>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</si>
  <si>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</si>
  <si>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</si>
  <si>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</si>
  <si>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</si>
  <si>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</si>
  <si>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</si>
  <si>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</si>
  <si>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</si>
  <si>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</si>
  <si>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</si>
  <si>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</si>
  <si>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</si>
  <si>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</si>
  <si>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</si>
  <si>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</si>
  <si>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</si>
  <si>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</si>
  <si>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</si>
  <si>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</si>
  <si>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</si>
  <si>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</si>
  <si>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</si>
  <si>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</si>
  <si>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</si>
  <si>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</si>
  <si>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</si>
  <si>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</si>
  <si>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</si>
  <si>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</si>
  <si>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</si>
  <si>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</si>
  <si>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</si>
  <si>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</si>
  <si>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</si>
  <si>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</si>
  <si>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</si>
  <si>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</si>
  <si>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</si>
  <si>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</si>
  <si>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</si>
  <si>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</si>
  <si>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</si>
  <si>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</si>
  <si>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</si>
  <si>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</si>
  <si>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</si>
  <si>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</si>
  <si>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</si>
  <si>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</si>
  <si>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</si>
  <si>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</si>
  <si>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</si>
  <si>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</si>
  <si>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</si>
  <si>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</si>
  <si>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</si>
  <si>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</si>
  <si>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</si>
  <si>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</si>
  <si>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</si>
  <si>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</si>
  <si>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</si>
  <si>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</si>
  <si>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</si>
  <si>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</si>
  <si>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</si>
  <si>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</si>
  <si>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</si>
  <si>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</si>
  <si>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</si>
  <si>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</si>
  <si>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</si>
  <si>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</si>
  <si>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</si>
  <si>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</si>
  <si>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</si>
  <si>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</si>
  <si>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</si>
  <si>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</si>
  <si>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</si>
  <si>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</si>
  <si>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</si>
  <si>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</si>
  <si>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</si>
  <si>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</si>
  <si>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</si>
  <si>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</si>
  <si>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</si>
  <si>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</si>
  <si>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</si>
  <si>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</si>
  <si>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</si>
  <si>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</si>
  <si>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</si>
  <si>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</si>
  <si>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</si>
  <si>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</si>
  <si>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</si>
  <si>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</si>
  <si>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</si>
  <si>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</si>
  <si>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</si>
  <si>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</si>
  <si>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</si>
  <si>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</si>
  <si>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</si>
  <si>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</si>
  <si>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</si>
  <si>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</si>
  <si>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</si>
  <si>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</si>
  <si>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</si>
  <si>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</si>
  <si>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</si>
  <si>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</si>
  <si>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</si>
  <si>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</si>
  <si>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</si>
  <si>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</si>
  <si>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</si>
  <si>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</si>
  <si>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</si>
  <si>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</si>
  <si>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</si>
  <si>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</si>
  <si>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</si>
  <si>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</si>
  <si>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</si>
  <si>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</si>
  <si>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</si>
  <si>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</si>
  <si>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</si>
  <si>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</si>
  <si>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</si>
  <si>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</si>
  <si>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</si>
  <si>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</si>
  <si>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</si>
  <si>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</si>
  <si>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</si>
  <si>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</si>
  <si>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</si>
  <si>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</si>
  <si>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</si>
  <si>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</si>
  <si>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</si>
  <si>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</si>
  <si>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</si>
  <si>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</si>
  <si>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</si>
  <si>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</si>
  <si>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</si>
  <si>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</si>
  <si>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</si>
  <si>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</si>
  <si>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</si>
  <si>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</si>
  <si>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</si>
  <si>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</si>
  <si>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</si>
  <si>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</si>
  <si>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</si>
  <si>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</si>
  <si>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</si>
  <si>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</si>
  <si>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</si>
  <si>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</si>
  <si>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</si>
  <si>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</si>
  <si>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</si>
  <si>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</si>
  <si>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</si>
  <si>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</si>
  <si>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</si>
  <si>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</si>
  <si>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</si>
  <si>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</si>
  <si>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</si>
  <si>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</si>
  <si>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</si>
  <si>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</si>
  <si>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</si>
  <si>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</si>
  <si>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</si>
  <si>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</si>
  <si>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</si>
  <si>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</si>
  <si>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</si>
  <si>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</si>
  <si>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</si>
  <si>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</si>
  <si>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</si>
  <si>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</si>
  <si>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</si>
  <si>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</si>
  <si>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</si>
  <si>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</si>
  <si>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</si>
  <si>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</si>
  <si>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</si>
  <si>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</si>
  <si>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</si>
  <si>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</si>
  <si>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</si>
  <si>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</si>
  <si>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</si>
  <si>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</si>
  <si>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</si>
  <si>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</si>
  <si>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</si>
  <si>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</si>
  <si>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</si>
  <si>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</si>
  <si>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</si>
  <si>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</si>
  <si>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</si>
  <si>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</si>
  <si>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</si>
  <si>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</si>
  <si>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</si>
  <si>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</si>
  <si>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</si>
  <si>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</si>
  <si>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</si>
  <si>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</si>
  <si>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</si>
  <si>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</si>
  <si>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</si>
  <si>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</si>
  <si>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</si>
  <si>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</si>
  <si>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</si>
  <si>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</si>
  <si>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</si>
  <si>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</si>
  <si>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</si>
  <si>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</si>
  <si>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</si>
  <si>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</si>
  <si>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</si>
  <si>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</si>
  <si>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</si>
  <si>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</si>
  <si>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</si>
  <si>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</si>
  <si>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</si>
  <si>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</si>
  <si>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</si>
  <si>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</si>
  <si>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</si>
  <si>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</si>
  <si>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</si>
  <si>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</si>
  <si>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</si>
  <si>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</si>
  <si>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</si>
  <si>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</si>
  <si>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</si>
  <si>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</si>
  <si>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</si>
  <si>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</si>
  <si>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</si>
  <si>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</si>
  <si>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</si>
  <si>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</si>
  <si>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</si>
  <si>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</si>
  <si>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</si>
  <si>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</si>
  <si>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</si>
  <si>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</si>
  <si>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</si>
  <si>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</si>
  <si>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</si>
  <si>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</si>
  <si>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</si>
  <si>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</si>
  <si>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</si>
  <si>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</si>
  <si>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</si>
  <si>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</si>
  <si>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</si>
  <si>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</si>
  <si>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</si>
  <si>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</si>
  <si>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</si>
  <si>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</si>
  <si>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</si>
  <si>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</si>
  <si>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</si>
  <si>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</si>
  <si>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</si>
  <si>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</si>
  <si>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</si>
  <si>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</si>
  <si>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</si>
  <si>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</si>
  <si>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</si>
  <si>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</si>
  <si>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</si>
  <si>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</si>
  <si>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</si>
  <si>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</si>
  <si>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</si>
  <si>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</si>
  <si>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</si>
  <si>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</si>
  <si>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</si>
  <si>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</si>
  <si>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</si>
  <si>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</si>
  <si>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</si>
  <si>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</si>
  <si>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</si>
  <si>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</si>
  <si>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</si>
  <si>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</si>
  <si>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</si>
  <si>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</si>
  <si>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</si>
  <si>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</si>
  <si>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</si>
  <si>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</si>
  <si>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</si>
  <si>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</si>
  <si>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</si>
  <si>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</si>
  <si>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</si>
  <si>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</si>
  <si>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</si>
  <si>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</si>
  <si>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</si>
  <si>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</si>
  <si>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</si>
  <si>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</si>
  <si>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</si>
  <si>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</si>
  <si>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</si>
  <si>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</si>
  <si>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</si>
  <si>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</si>
  <si>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</si>
  <si>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</si>
  <si>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</si>
  <si>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</si>
  <si>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</si>
  <si>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</si>
  <si>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</si>
  <si>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</si>
  <si>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</si>
  <si>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</si>
  <si>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</si>
  <si>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</si>
  <si>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</si>
  <si>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</si>
  <si>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</si>
  <si>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</si>
  <si>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</si>
  <si>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</si>
  <si>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</si>
  <si>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</si>
  <si>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</si>
  <si>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</si>
  <si>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</si>
  <si>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</si>
  <si>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</si>
  <si>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</si>
  <si>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</si>
  <si>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</si>
  <si>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</si>
  <si>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</si>
  <si>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</si>
  <si>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</si>
  <si>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</si>
  <si>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</si>
  <si>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</si>
  <si>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</si>
  <si>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</si>
  <si>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</si>
  <si>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</si>
  <si>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</si>
  <si>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</si>
  <si>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</si>
  <si>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</si>
  <si>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</si>
  <si>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</si>
  <si>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</si>
  <si>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</si>
  <si>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</si>
  <si>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</si>
  <si>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</si>
  <si>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</si>
  <si>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</si>
  <si>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</si>
  <si>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</si>
  <si>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</si>
  <si>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</si>
  <si>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</si>
  <si>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</si>
  <si>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</si>
  <si>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</si>
  <si>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</si>
  <si>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</si>
  <si>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</si>
  <si>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</si>
  <si>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</si>
  <si>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</si>
  <si>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</si>
  <si>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</si>
  <si>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</si>
  <si>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</si>
  <si>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</si>
  <si>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</si>
  <si>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</si>
  <si>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</si>
  <si>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</si>
  <si>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</si>
  <si>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</si>
  <si>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</si>
  <si>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</si>
  <si>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</si>
  <si>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</si>
  <si>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</si>
  <si>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</si>
  <si>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</si>
  <si>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</si>
  <si>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</si>
  <si>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</si>
  <si>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</si>
  <si>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</si>
  <si>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</si>
  <si>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</si>
  <si>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</si>
  <si>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</si>
  <si>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</si>
  <si>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</si>
  <si>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</si>
  <si>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</si>
  <si>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</si>
  <si>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</si>
  <si>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</si>
  <si>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</si>
  <si>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</si>
  <si>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</si>
  <si>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</si>
  <si>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</si>
  <si>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</si>
  <si>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</si>
  <si>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</si>
  <si>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</si>
  <si>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</si>
  <si>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</si>
  <si>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</si>
  <si>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</si>
  <si>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</si>
  <si>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</si>
  <si>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</si>
  <si>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</si>
  <si>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</si>
  <si>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</si>
  <si>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</si>
  <si>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</si>
  <si>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</si>
  <si>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</si>
  <si>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</si>
  <si>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</si>
  <si>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</si>
  <si>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</si>
  <si>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</si>
  <si>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</si>
  <si>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</si>
  <si>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</si>
  <si>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</si>
  <si>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</si>
  <si>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</si>
  <si>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</si>
  <si>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</si>
  <si>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</si>
  <si>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</si>
  <si>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</si>
  <si>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</si>
  <si>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</si>
  <si>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</si>
  <si>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</si>
  <si>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</si>
  <si>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</si>
  <si>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</si>
  <si>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</si>
  <si>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</si>
  <si>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</si>
  <si>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</si>
  <si>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</si>
  <si>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</si>
  <si>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</si>
  <si>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</si>
  <si>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</si>
  <si>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</si>
  <si>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</si>
  <si>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</si>
  <si>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</si>
  <si>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</si>
  <si>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</si>
  <si>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</si>
  <si>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</si>
  <si>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</si>
  <si>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</si>
  <si>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</si>
  <si>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</si>
  <si>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</si>
  <si>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</si>
  <si>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</si>
  <si>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</si>
  <si>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</si>
  <si>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</si>
  <si>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</si>
  <si>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</si>
  <si>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</si>
  <si>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</si>
  <si>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</si>
  <si>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</si>
  <si>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</si>
  <si>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</si>
  <si>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</si>
  <si>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</si>
  <si>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</si>
  <si>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</si>
  <si>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</si>
  <si>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</si>
  <si>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</si>
  <si>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</si>
  <si>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</si>
  <si>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</si>
  <si>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</si>
  <si>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</si>
  <si>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</si>
  <si>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</si>
  <si>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</si>
  <si>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</si>
  <si>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</si>
  <si>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</si>
  <si>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</si>
  <si>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</si>
  <si>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</si>
  <si>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</si>
  <si>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</si>
  <si>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</si>
  <si>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</si>
  <si>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</si>
  <si>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</si>
  <si>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</si>
  <si>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</si>
  <si>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</si>
  <si>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</si>
  <si>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</si>
  <si>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</si>
  <si>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</si>
  <si>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</si>
  <si>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</si>
  <si>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</si>
  <si>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</si>
  <si>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</si>
  <si>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</si>
  <si>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</si>
  <si>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</si>
  <si>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</si>
  <si>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</si>
  <si>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</si>
  <si>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</si>
  <si>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</si>
  <si>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</si>
  <si>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</si>
  <si>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</si>
  <si>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</si>
  <si>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</si>
  <si>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</si>
  <si>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</si>
  <si>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</si>
  <si>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</si>
  <si>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</si>
  <si>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</si>
  <si>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</si>
  <si>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</si>
  <si>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</si>
  <si>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</si>
  <si>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</si>
  <si>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</si>
  <si>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</si>
  <si>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</si>
  <si>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</si>
  <si>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</si>
  <si>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</si>
  <si>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</si>
  <si>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</si>
  <si>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</si>
  <si>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</si>
  <si>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</si>
  <si>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</si>
  <si>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</si>
  <si>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</si>
  <si>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</si>
  <si>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</si>
  <si>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</si>
  <si>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</si>
  <si>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</si>
  <si>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</si>
  <si>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</si>
  <si>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</si>
  <si>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</si>
  <si>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</si>
  <si>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</si>
  <si>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</si>
  <si>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</si>
  <si>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</si>
  <si>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</si>
  <si>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</si>
  <si>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</si>
  <si>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</si>
  <si>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</si>
  <si>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</si>
  <si>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</si>
  <si>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</si>
  <si>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</si>
  <si>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</si>
  <si>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</si>
  <si>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</si>
  <si>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</si>
  <si>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</si>
  <si>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</si>
  <si>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</si>
  <si>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</si>
  <si>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</si>
  <si>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</si>
  <si>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</si>
  <si>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</si>
  <si>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</si>
  <si>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</si>
  <si>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</si>
  <si>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</si>
  <si>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</si>
  <si>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</si>
  <si>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</si>
  <si>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</si>
  <si>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</si>
  <si>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</si>
  <si>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</si>
  <si>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</si>
  <si>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</si>
  <si>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</si>
  <si>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</si>
  <si>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</si>
  <si>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</si>
  <si>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</si>
  <si>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</si>
  <si>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</si>
  <si>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</si>
  <si>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</si>
  <si>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</si>
  <si>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</si>
  <si>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</si>
  <si>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</si>
  <si>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</si>
  <si>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</si>
  <si>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</si>
  <si>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</si>
  <si>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</si>
  <si>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</si>
  <si>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</si>
  <si>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</si>
  <si>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</si>
  <si>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</si>
  <si>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</si>
  <si>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</si>
  <si>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</si>
  <si>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</si>
  <si>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</si>
  <si>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</si>
  <si>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</si>
  <si>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</si>
  <si>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</si>
  <si>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</si>
  <si>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</si>
  <si>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</si>
  <si>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</si>
  <si>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</si>
  <si>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</si>
  <si>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</si>
  <si>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</si>
  <si>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</si>
  <si>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</si>
  <si>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</si>
  <si>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</si>
  <si>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</si>
  <si>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</si>
  <si>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</si>
  <si>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</si>
  <si>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</si>
  <si>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</si>
  <si>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</si>
  <si>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</si>
  <si>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</si>
  <si>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</si>
  <si>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</si>
  <si>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</si>
  <si>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</si>
  <si>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</si>
  <si>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</si>
  <si>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</si>
  <si>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</si>
  <si>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</si>
  <si>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</si>
  <si>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</si>
  <si>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</si>
  <si>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</si>
  <si>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</si>
  <si>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</si>
  <si>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</si>
  <si>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</si>
  <si>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</si>
  <si>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</si>
  <si>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</si>
  <si>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</si>
  <si>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</si>
  <si>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</si>
  <si>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</si>
  <si>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</si>
  <si>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</si>
  <si>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</si>
  <si>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</si>
  <si>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</si>
  <si>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</si>
  <si>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</si>
  <si>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</si>
  <si>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</si>
  <si>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</si>
  <si>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</si>
  <si>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</si>
  <si>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</si>
  <si>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</si>
  <si>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</si>
  <si>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</si>
  <si>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</si>
  <si>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</si>
  <si>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</si>
  <si>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</si>
  <si>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</si>
  <si>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</si>
  <si>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</si>
  <si>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</si>
  <si>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</si>
  <si>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</si>
  <si>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</si>
  <si>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</si>
  <si>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</si>
  <si>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</si>
  <si>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</si>
  <si>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</si>
  <si>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</si>
  <si>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</si>
  <si>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</si>
  <si>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</si>
  <si>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</si>
  <si>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</si>
  <si>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</si>
  <si>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</si>
  <si>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</si>
  <si>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</si>
  <si>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</si>
  <si>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</si>
  <si>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</si>
  <si>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</si>
  <si>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</si>
  <si>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</si>
  <si>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</si>
  <si>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</si>
  <si>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</si>
  <si>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</si>
  <si>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</si>
  <si>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</si>
  <si>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</si>
  <si>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</si>
  <si>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</si>
  <si>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</si>
  <si>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</si>
  <si>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</si>
  <si>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</si>
  <si>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</si>
  <si>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</si>
  <si>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</si>
  <si>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</si>
  <si>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</si>
  <si>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</si>
  <si>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</si>
  <si>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</si>
  <si>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</si>
  <si>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</si>
  <si>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</si>
  <si>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</si>
  <si>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</si>
  <si>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</si>
  <si>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</si>
  <si>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</si>
  <si>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</si>
  <si>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</si>
  <si>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</si>
  <si>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</si>
  <si>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</si>
  <si>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</si>
  <si>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</si>
  <si>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</si>
  <si>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</si>
  <si>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</si>
  <si>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</si>
  <si>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</si>
  <si>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</si>
  <si>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</si>
  <si>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</si>
  <si>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</si>
  <si>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</si>
  <si>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</si>
  <si>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</si>
  <si>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</si>
  <si>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</si>
  <si>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</si>
  <si>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</si>
  <si>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</si>
  <si>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</si>
  <si>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</si>
  <si>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</si>
  <si>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</si>
  <si>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</si>
  <si>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</si>
  <si>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</si>
  <si>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</si>
  <si>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</si>
  <si>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</si>
  <si>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</si>
  <si>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</si>
  <si>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</si>
  <si>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</si>
  <si>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</si>
  <si>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</si>
  <si>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</si>
  <si>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</si>
  <si>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</si>
  <si>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</si>
  <si>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</si>
  <si>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</si>
  <si>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</si>
  <si>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</si>
  <si>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</si>
  <si>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</si>
  <si>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</si>
  <si>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</si>
  <si>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</si>
  <si>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</si>
  <si>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</si>
  <si>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</si>
  <si>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</si>
  <si>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</si>
  <si>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</si>
  <si>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</si>
  <si>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</si>
  <si>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</si>
  <si>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</si>
  <si>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</si>
  <si>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</si>
  <si>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</si>
  <si>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</si>
  <si>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</si>
  <si>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</si>
  <si>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</si>
  <si>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</si>
  <si>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</si>
  <si>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</si>
  <si>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</si>
  <si>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</si>
  <si>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</si>
  <si>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</si>
  <si>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</si>
  <si>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</si>
  <si>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</si>
  <si>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</si>
  <si>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</si>
  <si>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</si>
  <si>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</si>
  <si>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</si>
  <si>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</si>
  <si>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</si>
  <si>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</si>
  <si>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</si>
  <si>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</si>
  <si>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</si>
  <si>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</si>
  <si>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</si>
  <si>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</si>
  <si>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</si>
  <si>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</si>
  <si>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</si>
  <si>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</si>
  <si>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</si>
  <si>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</si>
  <si>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</si>
  <si>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</si>
  <si>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</si>
  <si>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</si>
  <si>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</si>
  <si>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</si>
  <si>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</si>
  <si>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</si>
  <si>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</si>
  <si>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</si>
  <si>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</si>
  <si>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</si>
  <si>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</si>
  <si>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</si>
  <si>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</si>
  <si>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</si>
  <si>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</si>
  <si>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</si>
  <si>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</si>
  <si>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</si>
  <si>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</si>
  <si>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</si>
  <si>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</si>
  <si>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</si>
  <si>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</si>
  <si>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</si>
  <si>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</si>
  <si>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</si>
  <si>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</si>
  <si>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</si>
  <si>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</si>
  <si>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</si>
  <si>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</si>
  <si>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</si>
  <si>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</si>
  <si>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</si>
  <si>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</si>
  <si>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</si>
  <si>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</si>
  <si>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</si>
  <si>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</si>
  <si>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</si>
  <si>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</si>
  <si>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</si>
  <si>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</si>
  <si>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</si>
  <si>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</si>
  <si>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</si>
  <si>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</si>
  <si>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</si>
  <si>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</si>
  <si>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</si>
  <si>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</si>
  <si>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</si>
  <si>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</si>
  <si>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</si>
  <si>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</si>
  <si>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</si>
  <si>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</si>
  <si>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</si>
  <si>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</si>
  <si>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</si>
  <si>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</si>
  <si>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</si>
  <si>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</si>
  <si>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</si>
  <si>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</si>
  <si>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</si>
  <si>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</si>
  <si>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</si>
  <si>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</si>
  <si>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</si>
  <si>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</si>
  <si>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</si>
  <si>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</si>
  <si>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</si>
  <si>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</si>
  <si>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</si>
  <si>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</si>
  <si>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</si>
  <si>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</si>
  <si>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</si>
  <si>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</si>
  <si>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</si>
  <si>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</si>
  <si>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</si>
  <si>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</si>
  <si>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</si>
  <si>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</si>
  <si>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</si>
  <si>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</si>
  <si>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</si>
  <si>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</si>
  <si>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</si>
  <si>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</si>
  <si>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</si>
  <si>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</si>
  <si>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</si>
  <si>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</si>
  <si>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</si>
  <si>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</si>
  <si>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</si>
  <si>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</si>
  <si>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</si>
  <si>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</si>
  <si>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</si>
  <si>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</si>
  <si>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</si>
  <si>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</si>
  <si>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</si>
  <si>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</si>
  <si>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</si>
  <si>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</si>
  <si>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</si>
  <si>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</si>
  <si>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</si>
  <si>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</si>
  <si>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</si>
  <si>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</si>
  <si>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</si>
  <si>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</si>
  <si>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</si>
  <si>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</si>
  <si>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</si>
  <si>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</si>
  <si>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</si>
  <si>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</si>
  <si>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</si>
  <si>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</si>
  <si>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</si>
  <si>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</si>
  <si>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</si>
  <si>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</si>
  <si>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</si>
  <si>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</si>
  <si>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</si>
  <si>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</si>
  <si>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</si>
  <si>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</si>
  <si>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</si>
  <si>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</si>
  <si>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</si>
  <si>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</si>
  <si>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</si>
  <si>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</si>
  <si>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</si>
  <si>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</si>
  <si>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</si>
  <si>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</si>
  <si>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</si>
  <si>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</si>
  <si>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</si>
  <si>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</si>
  <si>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</si>
  <si>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</si>
  <si>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</si>
  <si>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</si>
  <si>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</si>
  <si>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</si>
  <si>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</si>
  <si>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</si>
  <si>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</si>
  <si>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</si>
  <si>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</si>
  <si>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</si>
  <si>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</si>
  <si>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</si>
  <si>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</si>
  <si>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</si>
  <si>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</si>
  <si>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</si>
  <si>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</si>
  <si>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</si>
  <si>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</si>
  <si>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</si>
  <si>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</si>
  <si>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</si>
  <si>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</si>
  <si>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</si>
  <si>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</si>
  <si>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</si>
  <si>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</si>
  <si>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</si>
  <si>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</si>
  <si>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</si>
  <si>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</si>
  <si>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</si>
  <si>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</si>
  <si>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</si>
  <si>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</si>
  <si>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</si>
  <si>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</si>
  <si>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</si>
  <si>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</si>
  <si>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</si>
  <si>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</si>
  <si>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</si>
  <si>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</si>
  <si>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</si>
  <si>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</si>
  <si>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</si>
  <si>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</si>
  <si>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</si>
  <si>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</si>
  <si>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</si>
  <si>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</si>
  <si>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</si>
  <si>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</si>
  <si>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</si>
  <si>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</si>
  <si>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</si>
  <si>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</si>
  <si>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</si>
  <si>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</si>
  <si>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</si>
  <si>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</si>
  <si>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</si>
  <si>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</si>
  <si>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</si>
  <si>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</si>
  <si>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</si>
  <si>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</si>
  <si>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</si>
  <si>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</si>
  <si>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</si>
  <si>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</si>
  <si>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</si>
  <si>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</si>
  <si>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</si>
  <si>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</si>
  <si>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</si>
  <si>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</si>
  <si>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</si>
  <si>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</si>
  <si>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</si>
  <si>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</si>
  <si>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</si>
  <si>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</si>
  <si>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</si>
  <si>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</si>
  <si>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</si>
  <si>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</si>
  <si>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</si>
  <si>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</si>
  <si>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</si>
  <si>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</si>
  <si>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</si>
  <si>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</si>
  <si>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</si>
  <si>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</si>
  <si>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</si>
  <si>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</si>
  <si>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</si>
  <si>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</si>
  <si>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</si>
  <si>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</si>
  <si>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</si>
  <si>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</si>
  <si>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</si>
  <si>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</si>
  <si>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</si>
  <si>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</si>
  <si>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</si>
  <si>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</si>
  <si>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</si>
  <si>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</si>
  <si>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</si>
  <si>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</si>
  <si>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</si>
  <si>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</si>
  <si>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</si>
  <si>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</si>
  <si>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</si>
  <si>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</si>
  <si>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</si>
  <si>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</si>
  <si>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</si>
  <si>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</si>
  <si>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</si>
  <si>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</si>
  <si>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</si>
  <si>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</si>
  <si>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</si>
  <si>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</si>
  <si>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</si>
  <si>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</si>
  <si>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</si>
  <si>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</si>
  <si>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</si>
  <si>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</si>
  <si>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</si>
  <si>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</si>
  <si>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</si>
  <si>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</si>
  <si>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</si>
  <si>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</si>
  <si>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</si>
  <si>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</si>
  <si>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</si>
  <si>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</si>
  <si>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</si>
  <si>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</si>
  <si>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</si>
  <si>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</si>
  <si>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</si>
  <si>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</si>
  <si>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</si>
  <si>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</si>
  <si>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</si>
  <si>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</si>
  <si>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</si>
  <si>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</si>
  <si>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</si>
  <si>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</si>
  <si>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</si>
  <si>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</si>
  <si>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</si>
  <si>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</si>
  <si>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</si>
  <si>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</si>
  <si>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</si>
  <si>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</si>
  <si>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</si>
  <si>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</si>
  <si>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</si>
  <si>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</si>
  <si>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</si>
  <si>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</si>
  <si>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</si>
  <si>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</si>
  <si>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</si>
  <si>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</si>
  <si>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</si>
  <si>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</si>
  <si>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</si>
  <si>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</si>
  <si>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</si>
  <si>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</si>
  <si>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</si>
  <si>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</si>
  <si>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</si>
  <si>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</si>
  <si>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</si>
  <si>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</si>
  <si>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</si>
  <si>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</si>
  <si>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</si>
  <si>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</si>
  <si>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</si>
  <si>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</si>
  <si>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</si>
  <si>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</si>
  <si>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</si>
  <si>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</si>
  <si>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</si>
  <si>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</si>
  <si>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</si>
  <si>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</si>
  <si>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</si>
  <si>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</si>
  <si>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</si>
  <si>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</si>
  <si>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</si>
  <si>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</si>
  <si>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</si>
  <si>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</si>
  <si>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</si>
  <si>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</si>
  <si>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</si>
  <si>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</si>
  <si>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</si>
  <si>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</si>
  <si>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</si>
  <si>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</si>
  <si>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</si>
  <si>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</si>
  <si>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</si>
  <si>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</si>
  <si>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</si>
  <si>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</si>
  <si>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</si>
  <si>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</si>
  <si>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</si>
  <si>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</si>
  <si>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</si>
  <si>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</si>
  <si>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</si>
  <si>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</si>
  <si>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</si>
  <si>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</si>
  <si>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</si>
  <si>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</si>
  <si>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</si>
  <si>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</si>
  <si>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</si>
  <si>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</si>
  <si>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</si>
  <si>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</si>
  <si>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</si>
  <si>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</si>
  <si>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</si>
  <si>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</si>
  <si>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</si>
  <si>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</si>
  <si>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</si>
  <si>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</si>
  <si>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</si>
  <si>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</si>
  <si>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</si>
  <si>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</si>
  <si>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</si>
  <si>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</si>
  <si>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</si>
  <si>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</si>
  <si>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</si>
  <si>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</si>
  <si>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</si>
  <si>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</si>
  <si>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</si>
  <si>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</si>
  <si>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</si>
  <si>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</si>
  <si>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</si>
  <si>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</si>
  <si>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</si>
  <si>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</si>
  <si>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</si>
  <si>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</si>
  <si>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</si>
  <si>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</si>
  <si>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</si>
  <si>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</si>
  <si>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</si>
  <si>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</si>
  <si>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</si>
  <si>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</si>
  <si>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</si>
  <si>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</si>
  <si>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</si>
  <si>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</si>
  <si>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</si>
  <si>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</si>
  <si>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</si>
  <si>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</si>
  <si>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</si>
  <si>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</si>
  <si>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</si>
  <si>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</si>
  <si>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</si>
  <si>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</si>
  <si>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</si>
  <si>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</si>
  <si>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</si>
  <si>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</si>
  <si>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</si>
  <si>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</si>
  <si>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</si>
  <si>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</si>
  <si>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</si>
  <si>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</si>
  <si>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</si>
  <si>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</si>
  <si>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</si>
  <si>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</si>
  <si>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</si>
  <si>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</si>
  <si>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</si>
  <si>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</si>
  <si>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</si>
  <si>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</si>
  <si>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</si>
  <si>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</si>
  <si>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</si>
  <si>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</si>
  <si>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</si>
  <si>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</si>
  <si>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</si>
  <si>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</si>
  <si>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</si>
  <si>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</si>
  <si>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</si>
  <si>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</si>
  <si>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</si>
  <si>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</si>
  <si>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</si>
  <si>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</si>
  <si>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</si>
  <si>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</si>
  <si>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</si>
  <si>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</si>
  <si>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</si>
  <si>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</si>
  <si>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</si>
  <si>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</si>
  <si>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</si>
  <si>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</si>
  <si>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</si>
  <si>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</si>
  <si>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</si>
  <si>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</si>
  <si>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</si>
  <si>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</si>
  <si>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</si>
  <si>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</si>
  <si>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</si>
  <si>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</si>
  <si>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</si>
  <si>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</si>
  <si>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</si>
  <si>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</si>
  <si>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</si>
  <si>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</si>
  <si>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</si>
  <si>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</si>
  <si>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</si>
  <si>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</si>
  <si>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</si>
  <si>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</si>
  <si>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</si>
  <si>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</si>
  <si>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</si>
  <si>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</si>
  <si>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</si>
  <si>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</si>
  <si>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</si>
  <si>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</si>
  <si>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</si>
  <si>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</si>
  <si>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</si>
  <si>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</si>
  <si>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</si>
  <si>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</si>
  <si>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</si>
  <si>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</si>
  <si>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</si>
  <si>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</si>
  <si>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</si>
  <si>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</si>
  <si>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</si>
  <si>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</si>
  <si>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</si>
  <si>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</si>
  <si>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</si>
  <si>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</si>
  <si>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</si>
  <si>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</si>
  <si>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</si>
  <si>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</si>
  <si>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</si>
  <si>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</si>
  <si>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</si>
  <si>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</si>
  <si>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</si>
  <si>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</si>
  <si>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</si>
  <si>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</si>
  <si>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</si>
  <si>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</si>
  <si>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</si>
  <si>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</si>
  <si>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</si>
  <si>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</si>
  <si>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</si>
  <si>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</si>
  <si>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</si>
  <si>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</si>
  <si>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</si>
  <si>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</si>
  <si>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</si>
  <si>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</si>
  <si>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</si>
  <si>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</si>
  <si>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</si>
  <si>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</si>
  <si>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</si>
  <si>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</si>
  <si>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</si>
  <si>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</si>
  <si>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</si>
  <si>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</si>
  <si>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</si>
  <si>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</si>
  <si>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</si>
  <si>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</si>
  <si>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</si>
  <si>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</si>
  <si>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</si>
  <si>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</si>
  <si>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</si>
  <si>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</si>
  <si>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</si>
  <si>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</si>
  <si>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</si>
  <si>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</si>
  <si>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</si>
  <si>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</si>
  <si>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</si>
  <si>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</si>
  <si>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</si>
  <si>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</si>
  <si>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</si>
  <si>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</si>
  <si>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</si>
  <si>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</si>
  <si>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</si>
  <si>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</si>
  <si>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</si>
  <si>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</si>
  <si>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</si>
  <si>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</si>
  <si>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</si>
  <si>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</si>
  <si>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</si>
  <si>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</si>
  <si>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</si>
  <si>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</si>
  <si>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</si>
  <si>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</si>
  <si>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</si>
  <si>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</si>
  <si>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</si>
  <si>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</si>
  <si>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</si>
  <si>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</si>
  <si>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</si>
  <si>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</si>
  <si>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</si>
  <si>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</si>
  <si>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</si>
  <si>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</si>
  <si>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</si>
  <si>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</si>
  <si>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</si>
  <si>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</si>
  <si>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</si>
  <si>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</si>
  <si>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</si>
  <si>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</si>
  <si>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</si>
  <si>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</si>
  <si>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</si>
  <si>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</si>
  <si>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</si>
  <si>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</si>
  <si>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</si>
  <si>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</si>
  <si>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</si>
  <si>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</si>
  <si>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</si>
  <si>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</si>
  <si>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</si>
  <si>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</si>
  <si>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</si>
  <si>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</si>
  <si>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</si>
  <si>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</si>
  <si>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</si>
  <si>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</si>
  <si>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</si>
  <si>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</si>
  <si>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</si>
  <si>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</si>
  <si>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</si>
  <si>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</si>
  <si>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</si>
  <si>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</si>
  <si>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</si>
  <si>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</si>
  <si>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</si>
  <si>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</si>
  <si>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</si>
  <si>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</si>
  <si>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</si>
  <si>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</si>
  <si>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</si>
  <si>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</si>
  <si>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</si>
  <si>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</si>
  <si>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</si>
  <si>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</si>
  <si>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</si>
  <si>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</si>
  <si>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</si>
  <si>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</si>
  <si>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</si>
  <si>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</si>
  <si>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</si>
  <si>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</si>
  <si>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</si>
  <si>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</si>
  <si>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</si>
  <si>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</si>
  <si>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</si>
  <si>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</si>
  <si>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</si>
  <si>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</si>
  <si>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</si>
  <si>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</si>
  <si>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</si>
  <si>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</si>
  <si>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</si>
  <si>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</si>
  <si>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</si>
  <si>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</si>
  <si>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</si>
  <si>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</si>
  <si>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</si>
  <si>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</si>
  <si>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</si>
  <si>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</si>
  <si>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</si>
  <si>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</si>
  <si>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</si>
  <si>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</si>
  <si>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</si>
  <si>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</si>
  <si>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</si>
  <si>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</si>
  <si>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</si>
  <si>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</si>
  <si>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</si>
  <si>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</si>
  <si>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</si>
  <si>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</si>
  <si>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</si>
  <si>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</si>
  <si>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</si>
  <si>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</si>
  <si>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</si>
  <si>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</si>
  <si>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</si>
  <si>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</si>
  <si>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</si>
  <si>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</si>
  <si>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</si>
  <si>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</si>
  <si>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</si>
  <si>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</si>
  <si>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</si>
  <si>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</si>
  <si>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</si>
  <si>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</si>
  <si>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</si>
  <si>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</si>
  <si>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</si>
  <si>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</si>
  <si>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</si>
  <si>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</si>
  <si>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</si>
  <si>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</si>
  <si>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</si>
  <si>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</si>
  <si>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</si>
  <si>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</si>
  <si>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</si>
  <si>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</si>
  <si>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</si>
  <si>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</si>
  <si>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</si>
  <si>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</si>
  <si>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</si>
  <si>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</si>
  <si>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</si>
  <si>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</si>
  <si>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</si>
  <si>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</si>
  <si>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</si>
  <si>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</si>
  <si>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</si>
  <si>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</si>
  <si>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</si>
  <si>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</si>
  <si>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</si>
  <si>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</si>
  <si>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</si>
  <si>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</si>
  <si>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</si>
  <si>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</si>
  <si>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</si>
  <si>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</si>
  <si>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</si>
  <si>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</si>
  <si>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</si>
  <si>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</si>
  <si>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</si>
  <si>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</si>
  <si>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</si>
  <si>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</si>
  <si>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</si>
  <si>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</si>
  <si>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</si>
  <si>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</si>
  <si>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</si>
  <si>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</si>
  <si>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</si>
  <si>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</si>
  <si>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</si>
  <si>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</si>
  <si>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</si>
  <si>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</si>
  <si>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</si>
  <si>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</si>
  <si>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</si>
  <si>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</si>
  <si>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</si>
  <si>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</si>
  <si>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</si>
  <si>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</si>
  <si>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</si>
  <si>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</si>
  <si>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</si>
  <si>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</si>
  <si>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</si>
  <si>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</si>
  <si>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</si>
  <si>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</si>
  <si>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</si>
  <si>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</si>
  <si>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</si>
  <si>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</si>
  <si>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</si>
  <si>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</si>
  <si>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</si>
  <si>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</si>
  <si>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</si>
  <si>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</si>
  <si>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</si>
  <si>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</si>
  <si>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</si>
  <si>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</si>
  <si>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</si>
  <si>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</si>
  <si>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</si>
  <si>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</si>
  <si>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</si>
  <si>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</si>
  <si>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</si>
  <si>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</si>
  <si>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</si>
  <si>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</si>
  <si>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</si>
  <si>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</si>
  <si>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</si>
  <si>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</si>
  <si>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</si>
  <si>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</si>
  <si>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</si>
  <si>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</si>
  <si>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</si>
  <si>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</si>
  <si>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</si>
  <si>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</si>
  <si>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</si>
  <si>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</si>
  <si>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</si>
  <si>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</si>
  <si>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</si>
  <si>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</si>
  <si>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</si>
  <si>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</si>
  <si>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</si>
  <si>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</si>
  <si>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</si>
  <si>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</si>
  <si>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</si>
  <si>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</si>
  <si>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</si>
  <si>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</si>
  <si>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</si>
  <si>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</si>
  <si>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</si>
  <si>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</si>
  <si>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</si>
  <si>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</si>
  <si>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</si>
  <si>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</si>
  <si>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</si>
  <si>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</si>
  <si>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</si>
  <si>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</si>
  <si>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</si>
  <si>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</si>
  <si>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</si>
  <si>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</si>
  <si>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</si>
  <si>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</si>
  <si>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</si>
  <si>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</si>
  <si>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</si>
  <si>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</si>
  <si>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</si>
  <si>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</si>
  <si>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</si>
  <si>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</si>
  <si>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</si>
  <si>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</si>
  <si>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</si>
  <si>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</si>
  <si>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</si>
  <si>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</si>
  <si>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</si>
  <si>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</si>
  <si>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</si>
  <si>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</si>
  <si>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</si>
  <si>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</si>
  <si>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</si>
  <si>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</si>
  <si>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</si>
  <si>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</si>
  <si>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</si>
  <si>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</si>
  <si>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</si>
  <si>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</si>
  <si>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</si>
  <si>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</si>
  <si>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</si>
  <si>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</si>
  <si>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</si>
  <si>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</si>
  <si>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</si>
  <si>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</si>
  <si>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</si>
  <si>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</si>
  <si>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</si>
  <si>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</si>
  <si>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</si>
  <si>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</si>
  <si>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</si>
  <si>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</si>
  <si>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</si>
  <si>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</si>
  <si>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</si>
  <si>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</si>
  <si>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</si>
  <si>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</si>
  <si>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</si>
  <si>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</si>
  <si>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</si>
  <si>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</si>
  <si>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</si>
  <si>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</si>
  <si>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</si>
  <si>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</si>
  <si>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</si>
  <si>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</si>
  <si>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</si>
  <si>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</si>
  <si>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</si>
  <si>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</si>
  <si>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</si>
  <si>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</si>
  <si>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</si>
  <si>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</si>
  <si>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</si>
  <si>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</si>
  <si>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</si>
  <si>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</si>
  <si>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</si>
  <si>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</si>
  <si>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</si>
  <si>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</si>
  <si>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</si>
  <si>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</si>
  <si>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</si>
  <si>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</si>
  <si>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</si>
  <si>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</si>
  <si>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</si>
  <si>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</si>
  <si>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</si>
  <si>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</si>
  <si>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</si>
  <si>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</si>
  <si>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</si>
  <si>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</si>
  <si>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</si>
  <si>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</si>
  <si>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</si>
  <si>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</si>
  <si>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</si>
  <si>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</si>
  <si>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</si>
  <si>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</si>
  <si>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</si>
  <si>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</si>
  <si>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</si>
  <si>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</si>
  <si>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</si>
  <si>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</si>
  <si>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</si>
  <si>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</si>
  <si>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</si>
  <si>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</si>
  <si>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</si>
  <si>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</si>
  <si>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</si>
  <si>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</si>
  <si>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</si>
  <si>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</si>
  <si>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</si>
  <si>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</si>
  <si>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</si>
  <si>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</si>
  <si>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</si>
  <si>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</si>
  <si>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</si>
  <si>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</si>
  <si>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</si>
  <si>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</si>
  <si>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</si>
  <si>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</si>
  <si>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</si>
  <si>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</si>
  <si>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</si>
  <si>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</si>
  <si>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</si>
  <si>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</si>
  <si>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</si>
  <si>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</si>
  <si>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</si>
  <si>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</si>
  <si>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</si>
  <si>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</si>
  <si>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</si>
  <si>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</si>
  <si>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</si>
  <si>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</si>
  <si>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</si>
  <si>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</si>
  <si>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</si>
  <si>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</si>
  <si>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</si>
  <si>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</si>
  <si>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</si>
  <si>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</si>
  <si>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</si>
  <si>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</si>
  <si>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</si>
  <si>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</si>
  <si>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</si>
  <si>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</si>
  <si>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</si>
  <si>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</si>
  <si>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</si>
  <si>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</si>
  <si>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</si>
  <si>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</si>
  <si>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</si>
  <si>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</si>
  <si>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</si>
  <si>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</si>
  <si>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</si>
  <si>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</si>
  <si>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</si>
  <si>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</si>
  <si>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</si>
  <si>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</si>
  <si>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</si>
  <si>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</si>
  <si>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</si>
  <si>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</si>
  <si>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</si>
  <si>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</si>
  <si>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</si>
  <si>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</si>
  <si>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</si>
  <si>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</si>
  <si>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</si>
  <si>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</si>
  <si>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</si>
  <si>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</si>
  <si>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</si>
  <si>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</si>
  <si>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</si>
  <si>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</si>
  <si>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</si>
  <si>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</si>
  <si>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</si>
  <si>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</si>
  <si>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</si>
  <si>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</si>
  <si>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</si>
  <si>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</si>
  <si>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</si>
  <si>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</si>
  <si>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</si>
  <si>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</si>
  <si>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</si>
  <si>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</si>
  <si>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</si>
  <si>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</si>
  <si>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</si>
  <si>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</si>
  <si>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</si>
  <si>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</si>
  <si>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</si>
  <si>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</si>
  <si>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</si>
  <si>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</si>
  <si>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</si>
  <si>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</si>
  <si>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</si>
  <si>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</si>
  <si>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</si>
  <si>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</si>
  <si>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</si>
  <si>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</si>
  <si>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</si>
  <si>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</si>
  <si>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</si>
  <si>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</si>
  <si>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</si>
  <si>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</si>
  <si>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</si>
  <si>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</si>
  <si>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</si>
  <si>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</si>
  <si>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</si>
  <si>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</si>
  <si>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</si>
  <si>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</si>
  <si>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</si>
  <si>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</si>
  <si>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</si>
  <si>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</si>
  <si>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</si>
  <si>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</si>
  <si>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</si>
  <si>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</si>
  <si>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</si>
  <si>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</si>
  <si>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</si>
  <si>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</si>
  <si>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</si>
  <si>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</si>
  <si>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</si>
  <si>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</si>
  <si>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</si>
  <si>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</si>
  <si>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</si>
  <si>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</si>
  <si>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</si>
  <si>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</si>
  <si>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</si>
  <si>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</si>
  <si>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</si>
  <si>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</si>
  <si>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</si>
  <si>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</si>
  <si>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</si>
  <si>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</si>
  <si>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</si>
  <si>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</si>
  <si>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</si>
  <si>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</si>
  <si>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</si>
  <si>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</si>
  <si>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</si>
  <si>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</si>
  <si>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</si>
  <si>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</si>
  <si>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</si>
  <si>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</si>
  <si>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</si>
  <si>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</si>
  <si>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</si>
  <si>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</si>
  <si>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</si>
  <si>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</si>
  <si>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</si>
  <si>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</si>
  <si>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</si>
  <si>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</si>
  <si>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</si>
  <si>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</si>
  <si>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</si>
  <si>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</si>
  <si>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</si>
  <si>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</si>
  <si>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</si>
  <si>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</si>
  <si>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</si>
  <si>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</si>
  <si>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</si>
  <si>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</si>
  <si>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</si>
  <si>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</si>
  <si>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</si>
  <si>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</si>
  <si>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</si>
  <si>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</si>
  <si>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</si>
  <si>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</si>
  <si>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</si>
  <si>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</si>
  <si>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</si>
  <si>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</si>
  <si>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</si>
  <si>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</si>
  <si>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</si>
  <si>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</si>
  <si>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</si>
  <si>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</si>
  <si>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</si>
  <si>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</si>
  <si>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</si>
  <si>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</si>
  <si>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</si>
  <si>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</si>
  <si>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</si>
  <si>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</si>
  <si>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</si>
  <si>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</si>
  <si>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</si>
  <si>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</si>
  <si>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</si>
  <si>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</si>
  <si>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</si>
  <si>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</si>
  <si>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</si>
  <si>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</si>
  <si>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</si>
  <si>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</si>
  <si>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</si>
  <si>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</si>
  <si>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</si>
  <si>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</si>
  <si>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</si>
  <si>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</si>
  <si>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</si>
  <si>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</si>
  <si>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</si>
  <si>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</si>
  <si>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</si>
  <si>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</si>
  <si>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</si>
  <si>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</si>
  <si>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</si>
  <si>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</si>
  <si>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</si>
  <si>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</si>
  <si>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</si>
  <si>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</si>
  <si>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</si>
  <si>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</si>
  <si>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</si>
  <si>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</si>
  <si>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</si>
  <si>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</si>
  <si>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</si>
  <si>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</si>
  <si>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</si>
  <si>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</si>
  <si>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</si>
  <si>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</si>
  <si>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</si>
  <si>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</si>
  <si>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</si>
  <si>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</si>
  <si>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</si>
  <si>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</si>
  <si>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</si>
  <si>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</si>
  <si>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</si>
  <si>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</si>
  <si>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</si>
  <si>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</si>
  <si>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</si>
  <si>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</si>
  <si>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</si>
  <si>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</si>
  <si>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</si>
  <si>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</si>
  <si>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</si>
  <si>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</si>
  <si>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</si>
  <si>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</si>
  <si>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</si>
  <si>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</si>
  <si>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</si>
  <si>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</si>
  <si>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</si>
  <si>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</si>
  <si>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</si>
  <si>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</si>
  <si>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</si>
  <si>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</si>
  <si>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</si>
  <si>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</si>
  <si>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</si>
  <si>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</si>
  <si>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</si>
  <si>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</si>
  <si>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</si>
  <si>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</si>
  <si>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</si>
  <si>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</si>
  <si>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</si>
  <si>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</si>
  <si>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</si>
  <si>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</si>
  <si>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</si>
  <si>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</si>
  <si>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</si>
  <si>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</si>
  <si>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</si>
  <si>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</si>
  <si>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</si>
  <si>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</si>
  <si>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</si>
  <si>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</si>
  <si>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</si>
  <si>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</si>
  <si>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</si>
  <si>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</si>
  <si>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</si>
  <si>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</si>
  <si>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</si>
  <si>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</si>
  <si>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</si>
  <si>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</si>
  <si>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</si>
  <si>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</si>
  <si>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</si>
  <si>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</si>
  <si>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</si>
  <si>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</si>
  <si>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</si>
  <si>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</si>
  <si>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</si>
  <si>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</si>
  <si>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</si>
  <si>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</si>
  <si>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</si>
  <si>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</si>
  <si>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</si>
  <si>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</si>
  <si>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</si>
  <si>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</si>
  <si>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</si>
  <si>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</si>
  <si>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</si>
  <si>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</si>
  <si>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</si>
  <si>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</si>
  <si>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</si>
  <si>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</si>
  <si>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</si>
  <si>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</si>
  <si>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</si>
  <si>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</si>
  <si>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</si>
  <si>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</si>
  <si>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</si>
  <si>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</si>
  <si>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</si>
  <si>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</si>
  <si>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</si>
  <si>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</si>
  <si>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</si>
  <si>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</si>
  <si>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</si>
  <si>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</si>
  <si>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</si>
  <si>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</si>
  <si>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</si>
  <si>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</si>
  <si>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</si>
  <si>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</si>
  <si>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</si>
  <si>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</si>
  <si>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</si>
  <si>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</si>
  <si>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</si>
  <si>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</si>
  <si>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</si>
  <si>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</si>
  <si>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</si>
  <si>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</si>
  <si>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</si>
  <si>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</si>
  <si>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</si>
  <si>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</si>
  <si>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</si>
  <si>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</si>
  <si>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</si>
  <si>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</si>
  <si>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</si>
  <si>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</si>
  <si>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</si>
  <si>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</si>
  <si>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</si>
  <si>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</si>
  <si>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</si>
  <si>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</si>
  <si>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</si>
  <si>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</si>
  <si>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</si>
  <si>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</si>
  <si>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</si>
  <si>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</si>
  <si>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</si>
  <si>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</si>
  <si>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</si>
  <si>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</si>
  <si>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</si>
  <si>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</si>
  <si>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</si>
  <si>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</si>
  <si>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</si>
  <si>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</si>
  <si>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</si>
  <si>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</si>
  <si>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</si>
  <si>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</si>
  <si>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</si>
  <si>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</si>
  <si>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</si>
  <si>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</si>
  <si>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</si>
  <si>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</si>
  <si>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</si>
  <si>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</si>
  <si>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</si>
  <si>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</si>
  <si>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</si>
  <si>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</si>
  <si>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</si>
  <si>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</si>
  <si>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</si>
  <si>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</si>
  <si>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</si>
  <si>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</si>
  <si>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</si>
  <si>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</si>
  <si>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</si>
  <si>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</si>
  <si>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</si>
  <si>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</si>
  <si>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</si>
  <si>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</si>
  <si>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</si>
  <si>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</si>
  <si>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</si>
  <si>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</si>
  <si>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</si>
  <si>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</si>
  <si>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</si>
  <si>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</si>
  <si>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</si>
  <si>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</si>
  <si>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</si>
  <si>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</si>
  <si>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</si>
  <si>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</si>
  <si>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</si>
  <si>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</si>
  <si>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</si>
  <si>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</si>
  <si>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</si>
  <si>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</si>
  <si>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</si>
  <si>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</si>
  <si>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</si>
  <si>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</si>
  <si>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</si>
  <si>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</si>
  <si>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</si>
  <si>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</si>
  <si>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</si>
  <si>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</si>
  <si>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</si>
  <si>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</si>
  <si>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</si>
  <si>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</si>
  <si>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</si>
  <si>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</si>
  <si>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</si>
  <si>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</si>
  <si>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</si>
  <si>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</si>
  <si>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</si>
  <si>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</si>
  <si>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</si>
  <si>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</si>
  <si>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</si>
  <si>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</si>
  <si>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</si>
  <si>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</si>
  <si>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</si>
  <si>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</si>
  <si>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</si>
  <si>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</si>
  <si>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</si>
  <si>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</si>
  <si>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</si>
  <si>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</si>
  <si>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</si>
  <si>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</si>
  <si>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</si>
  <si>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</si>
  <si>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</si>
  <si>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</si>
  <si>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</si>
  <si>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</si>
  <si>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</si>
  <si>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</si>
  <si>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</si>
  <si>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</si>
  <si>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</si>
  <si>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</si>
  <si>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</si>
  <si>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</si>
  <si>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</si>
  <si>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</si>
  <si>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</si>
  <si>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</si>
  <si>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</si>
  <si>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</si>
  <si>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</si>
  <si>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</si>
  <si>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</si>
  <si>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</si>
  <si>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</si>
  <si>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</si>
  <si>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</si>
  <si>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</si>
  <si>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</si>
  <si>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</si>
  <si>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</si>
  <si>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</si>
  <si>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</si>
  <si>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</si>
  <si>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</si>
  <si>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</si>
  <si>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</si>
  <si>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</si>
  <si>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</si>
  <si>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</si>
  <si>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</si>
  <si>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</si>
  <si>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</si>
  <si>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</si>
  <si>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</si>
  <si>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</si>
  <si>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</si>
  <si>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</si>
  <si>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</si>
  <si>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</si>
  <si>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</si>
  <si>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</si>
  <si>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</si>
  <si>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</si>
  <si>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</si>
  <si>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</si>
  <si>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</si>
  <si>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</si>
  <si>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</si>
  <si>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</si>
  <si>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</si>
  <si>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</si>
  <si>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</si>
  <si>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</si>
  <si>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</si>
  <si>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</si>
  <si>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</si>
  <si>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</si>
  <si>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</si>
  <si>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</si>
  <si>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</si>
  <si>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</si>
  <si>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</si>
  <si>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</si>
  <si>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</si>
  <si>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</si>
  <si>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</si>
  <si>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</si>
  <si>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</si>
  <si>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</si>
  <si>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</si>
  <si>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</si>
  <si>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</si>
  <si>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</si>
  <si>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</si>
  <si>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</si>
  <si>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</si>
  <si>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</si>
  <si>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</si>
  <si>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</si>
  <si>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</si>
  <si>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</si>
  <si>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</si>
  <si>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</si>
  <si>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</si>
  <si>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</si>
  <si>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</si>
  <si>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</si>
  <si>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</si>
  <si>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</si>
  <si>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</si>
  <si>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</si>
  <si>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</si>
  <si>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</si>
  <si>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</si>
  <si>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</si>
  <si>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</si>
  <si>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</si>
  <si>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</si>
  <si>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</si>
  <si>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</si>
  <si>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</si>
  <si>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</si>
  <si>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</si>
  <si>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</si>
  <si>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</si>
  <si>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</si>
  <si>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</si>
  <si>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</si>
  <si>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</si>
  <si>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</si>
  <si>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</si>
  <si>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</si>
  <si>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</si>
  <si>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</si>
  <si>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</si>
  <si>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</si>
  <si>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</si>
  <si>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</si>
  <si>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</si>
  <si>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</si>
  <si>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</si>
  <si>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</si>
  <si>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</si>
  <si>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</si>
  <si>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</si>
  <si>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</si>
  <si>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</si>
  <si>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</si>
  <si>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</si>
  <si>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</si>
  <si>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</si>
  <si>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</si>
  <si>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</si>
  <si>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</si>
  <si>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</si>
  <si>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</si>
  <si>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</si>
  <si>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</si>
  <si>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</si>
  <si>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</si>
  <si>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</si>
  <si>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</si>
  <si>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</si>
  <si>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</si>
  <si>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</si>
  <si>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</si>
  <si>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</si>
  <si>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</si>
  <si>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</si>
  <si>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</si>
  <si>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</si>
  <si>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</si>
  <si>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</si>
  <si>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</si>
  <si>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</si>
  <si>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</si>
  <si>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</si>
  <si>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</si>
  <si>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</si>
  <si>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</si>
  <si>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</si>
  <si>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</si>
  <si>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</si>
  <si>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</si>
  <si>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</si>
  <si>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</si>
  <si>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</si>
  <si>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</si>
  <si>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</si>
  <si>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</si>
  <si>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</si>
  <si>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</si>
  <si>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</si>
  <si>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</si>
  <si>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</si>
  <si>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</si>
  <si>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</si>
  <si>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</si>
  <si>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</si>
  <si>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</si>
  <si>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</si>
  <si>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</si>
  <si>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</si>
  <si>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</si>
  <si>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</si>
  <si>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</si>
  <si>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</si>
  <si>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</si>
  <si>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</si>
  <si>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</si>
  <si>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</si>
  <si>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</si>
  <si>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</si>
  <si>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</si>
  <si>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</si>
  <si>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</si>
  <si>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</si>
  <si>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</si>
  <si>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</si>
  <si>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</si>
  <si>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</si>
  <si>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</si>
  <si>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</si>
  <si>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</si>
  <si>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</si>
  <si>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</si>
  <si>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</si>
  <si>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</si>
  <si>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</si>
  <si>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</si>
  <si>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</si>
  <si>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</si>
  <si>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</si>
  <si>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</si>
  <si>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</si>
  <si>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</si>
  <si>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</si>
  <si>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</si>
  <si>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</si>
  <si>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</si>
  <si>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</si>
  <si>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</si>
  <si>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</si>
  <si>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</si>
  <si>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</si>
  <si>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</si>
  <si>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</si>
  <si>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</si>
  <si>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</si>
  <si>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</si>
  <si>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</si>
  <si>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</si>
  <si>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</si>
  <si>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</si>
  <si>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</si>
  <si>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</si>
  <si>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</si>
  <si>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</si>
  <si>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</si>
  <si>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</si>
  <si>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</si>
  <si>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</si>
  <si>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</si>
  <si>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</si>
  <si>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</si>
  <si>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</si>
  <si>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</si>
  <si>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</si>
  <si>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</si>
  <si>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</si>
  <si>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</si>
  <si>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</si>
  <si>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</si>
  <si>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</si>
  <si>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</si>
  <si>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</si>
  <si>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</si>
  <si>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</si>
  <si>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</si>
  <si>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</si>
  <si>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</si>
  <si>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</si>
  <si>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</si>
  <si>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</si>
  <si>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</si>
  <si>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</si>
  <si>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</si>
  <si>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</si>
  <si>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</si>
  <si>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</si>
  <si>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</si>
  <si>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</si>
  <si>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</si>
  <si>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</si>
  <si>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</si>
  <si>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</si>
  <si>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</si>
  <si>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</si>
  <si>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</si>
  <si>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</si>
  <si>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</si>
  <si>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</si>
  <si>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</si>
  <si>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</si>
  <si>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</si>
  <si>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</si>
  <si>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</si>
  <si>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</si>
  <si>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</si>
  <si>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</si>
  <si>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</si>
  <si>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</si>
  <si>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</si>
  <si>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</si>
  <si>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</si>
  <si>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</si>
  <si>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</si>
  <si>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</si>
  <si>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</si>
  <si>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</si>
  <si>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</si>
  <si>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</si>
  <si>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</si>
  <si>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</si>
  <si>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</si>
  <si>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</si>
  <si>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</si>
  <si>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</si>
  <si>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</si>
  <si>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</si>
  <si>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</si>
  <si>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</si>
  <si>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</si>
  <si>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</si>
  <si>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</si>
  <si>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</si>
  <si>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</si>
  <si>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</si>
  <si>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</si>
  <si>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</si>
  <si>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</si>
  <si>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</si>
  <si>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</si>
  <si>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</si>
  <si>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</si>
  <si>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</si>
  <si>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</si>
  <si>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</si>
  <si>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</si>
  <si>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</si>
  <si>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</si>
  <si>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</si>
  <si>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</si>
  <si>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</si>
  <si>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</si>
  <si>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</si>
  <si>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</si>
  <si>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</si>
  <si>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</si>
  <si>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</si>
  <si>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</si>
  <si>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</si>
  <si>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</si>
  <si>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</si>
  <si>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</si>
  <si>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</si>
  <si>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</si>
  <si>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</si>
  <si>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</si>
  <si>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</si>
  <si>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</si>
  <si>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</si>
  <si>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</si>
  <si>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</si>
  <si>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</si>
  <si>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</si>
  <si>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</si>
  <si>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</si>
  <si>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</si>
  <si>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</si>
  <si>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</si>
  <si>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</si>
  <si>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</si>
  <si>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</si>
  <si>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</si>
  <si>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</si>
  <si>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</si>
  <si>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</si>
  <si>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</si>
  <si>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</si>
  <si>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</si>
  <si>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</si>
  <si>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</si>
  <si>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</si>
  <si>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</si>
  <si>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</si>
  <si>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</si>
  <si>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</si>
  <si>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</si>
  <si>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</si>
  <si>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</si>
  <si>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</si>
  <si>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</si>
  <si>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</si>
  <si>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</si>
  <si>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</si>
  <si>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</si>
  <si>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</si>
  <si>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</si>
  <si>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</si>
  <si>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</si>
  <si>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</si>
  <si>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</si>
  <si>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</si>
  <si>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</si>
  <si>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</si>
  <si>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</si>
  <si>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</si>
  <si>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</si>
  <si>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</si>
  <si>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</si>
  <si>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</si>
  <si>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</si>
  <si>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</si>
  <si>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</si>
  <si>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</si>
  <si>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</si>
  <si>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</si>
  <si>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</si>
  <si>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</si>
  <si>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</si>
  <si>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</si>
  <si>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</si>
  <si>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</si>
  <si>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</si>
  <si>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</si>
  <si>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</si>
  <si>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</si>
  <si>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</si>
  <si>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</si>
  <si>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</si>
  <si>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</si>
  <si>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</si>
  <si>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</si>
  <si>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</si>
  <si>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</si>
  <si>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</si>
  <si>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</si>
  <si>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</si>
  <si>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</si>
  <si>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</si>
  <si>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</si>
  <si>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</si>
  <si>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</si>
  <si>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</si>
  <si>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</si>
  <si>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</si>
  <si>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</si>
  <si>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</si>
  <si>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</si>
  <si>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</si>
  <si>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</si>
  <si>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</si>
  <si>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</si>
  <si>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</si>
  <si>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</si>
  <si>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</si>
  <si>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</si>
  <si>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</si>
  <si>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</si>
  <si>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</si>
  <si>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</si>
  <si>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</si>
  <si>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</si>
  <si>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</si>
  <si>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</si>
  <si>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</si>
  <si>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</si>
  <si>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</si>
  <si>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</si>
  <si>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</si>
  <si>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</si>
  <si>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</si>
  <si>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</si>
  <si>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</si>
  <si>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</si>
  <si>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</si>
  <si>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</si>
  <si>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</si>
  <si>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</si>
  <si>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</si>
  <si>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</si>
  <si>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</si>
  <si>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</si>
  <si>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</si>
  <si>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</si>
  <si>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</si>
  <si>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</si>
  <si>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</si>
  <si>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</si>
  <si>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</si>
  <si>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</si>
  <si>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</si>
  <si>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</si>
  <si>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</si>
  <si>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</si>
  <si>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</si>
  <si>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</si>
  <si>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</si>
  <si>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</si>
  <si>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</si>
  <si>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</si>
  <si>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</si>
  <si>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</si>
  <si>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</si>
  <si>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</si>
  <si>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</si>
  <si>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</si>
  <si>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</si>
  <si>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</si>
  <si>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</si>
  <si>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</si>
  <si>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</si>
  <si>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</si>
  <si>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</si>
  <si>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</si>
  <si>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</si>
  <si>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</si>
  <si>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</si>
  <si>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</si>
  <si>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</si>
  <si>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</si>
  <si>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</si>
  <si>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</si>
  <si>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</si>
  <si>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</si>
  <si>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</si>
  <si>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</si>
  <si>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</si>
  <si>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</si>
  <si>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</si>
  <si>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</si>
  <si>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</si>
  <si>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</si>
  <si>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</si>
  <si>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</si>
  <si>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</si>
  <si>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</si>
  <si>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</si>
  <si>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</si>
  <si>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</si>
  <si>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</si>
  <si>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</si>
  <si>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</si>
  <si>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</si>
  <si>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</si>
  <si>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</si>
  <si>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</si>
  <si>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</si>
  <si>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</si>
  <si>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</si>
  <si>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</si>
  <si>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</si>
  <si>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</si>
  <si>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</si>
  <si>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</si>
  <si>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</si>
  <si>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</si>
  <si>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</si>
  <si>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</si>
  <si>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</si>
  <si>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</si>
  <si>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</si>
  <si>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</si>
  <si>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</si>
  <si>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</si>
  <si>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</si>
  <si>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</si>
  <si>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</si>
  <si>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</si>
  <si>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</si>
  <si>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</si>
  <si>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</si>
  <si>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</si>
  <si>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</si>
  <si>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</si>
  <si>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</si>
  <si>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</si>
  <si>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</si>
  <si>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</si>
  <si>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</si>
  <si>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</si>
  <si>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</si>
  <si>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</si>
  <si>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</si>
  <si>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</si>
  <si>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</si>
  <si>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</si>
  <si>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</si>
  <si>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</si>
  <si>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</si>
  <si>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</si>
  <si>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</si>
  <si>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</si>
  <si>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</si>
  <si>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</si>
  <si>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</si>
  <si>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</si>
  <si>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</si>
  <si>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</si>
  <si>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</si>
  <si>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</si>
  <si>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</si>
  <si>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</si>
  <si>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</si>
  <si>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</si>
  <si>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</si>
  <si>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</si>
  <si>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</si>
  <si>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</si>
  <si>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</si>
  <si>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</si>
  <si>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</si>
  <si>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</si>
  <si>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</si>
  <si>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</si>
  <si>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</si>
  <si>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</si>
  <si>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</si>
  <si>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</si>
  <si>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</si>
  <si>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</si>
  <si>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</si>
  <si>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</si>
  <si>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</si>
  <si>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</si>
  <si>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</si>
  <si>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</si>
  <si>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</si>
  <si>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</si>
  <si>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</si>
  <si>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</si>
  <si>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</si>
  <si>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</si>
  <si>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</si>
  <si>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</si>
  <si>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</si>
  <si>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</si>
  <si>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</si>
  <si>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</si>
  <si>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</si>
  <si>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</si>
  <si>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</si>
  <si>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</si>
  <si>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</si>
  <si>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</si>
  <si>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</si>
  <si>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</si>
  <si>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</si>
  <si>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</si>
  <si>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</si>
  <si>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</si>
  <si>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</si>
  <si>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</si>
  <si>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</si>
  <si>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</si>
  <si>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</si>
  <si>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</si>
  <si>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</si>
  <si>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</si>
  <si>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</si>
  <si>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</si>
  <si>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</si>
  <si>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</si>
  <si>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</si>
  <si>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</si>
  <si>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</si>
  <si>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</si>
  <si>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</si>
  <si>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</si>
  <si>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</si>
  <si>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</si>
  <si>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</si>
  <si>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</si>
  <si>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</si>
  <si>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</si>
  <si>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</si>
  <si>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</si>
  <si>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</si>
  <si>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</si>
  <si>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</si>
  <si>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</si>
  <si>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</si>
  <si>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</si>
  <si>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</si>
  <si>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</si>
  <si>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</si>
  <si>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</si>
  <si>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</si>
  <si>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</si>
  <si>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</si>
  <si>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</si>
  <si>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</si>
  <si>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</si>
  <si>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</si>
  <si>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</si>
  <si>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</si>
  <si>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</si>
  <si>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</si>
  <si>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</si>
  <si>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</si>
  <si>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</si>
  <si>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</si>
  <si>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</si>
  <si>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</si>
  <si>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</si>
  <si>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</si>
  <si>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</si>
  <si>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</si>
  <si>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</si>
  <si>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</si>
  <si>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</si>
  <si>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</si>
  <si>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</si>
  <si>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</si>
  <si>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</si>
  <si>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</si>
  <si>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</si>
  <si>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</si>
  <si>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</si>
  <si>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</si>
  <si>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</si>
  <si>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</si>
  <si>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</si>
  <si>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</si>
  <si>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</si>
  <si>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</si>
  <si>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</si>
  <si>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</si>
  <si>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</si>
  <si>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</si>
  <si>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</si>
  <si>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</si>
  <si>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</si>
  <si>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</si>
  <si>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</si>
  <si>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</si>
  <si>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</si>
  <si>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</si>
  <si>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</si>
  <si>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</si>
  <si>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</si>
  <si>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</si>
  <si>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</si>
  <si>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</si>
  <si>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</si>
  <si>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</si>
  <si>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</si>
  <si>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</si>
  <si>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</si>
  <si>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</si>
  <si>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</si>
  <si>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</si>
  <si>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</si>
  <si>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</si>
  <si>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</si>
  <si>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</si>
  <si>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</si>
  <si>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</si>
  <si>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</si>
  <si>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</si>
  <si>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</si>
  <si>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</si>
  <si>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</si>
  <si>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</si>
  <si>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</si>
  <si>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</si>
  <si>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</si>
  <si>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</si>
  <si>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</si>
  <si>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</si>
  <si>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</si>
  <si>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</si>
  <si>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</si>
  <si>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</si>
  <si>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</si>
  <si>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</si>
  <si>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</si>
  <si>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</si>
  <si>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</si>
  <si>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</si>
  <si>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</si>
  <si>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</si>
  <si>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</si>
  <si>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</si>
  <si>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</si>
  <si>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</si>
  <si>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</si>
  <si>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</si>
  <si>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</si>
  <si>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</si>
  <si>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</si>
  <si>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</si>
  <si>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</si>
  <si>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</si>
  <si>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</si>
  <si>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</si>
  <si>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</si>
  <si>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</si>
  <si>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</si>
  <si>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</si>
  <si>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</si>
  <si>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</si>
  <si>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</si>
  <si>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</si>
  <si>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</si>
  <si>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</si>
  <si>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</si>
  <si>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</si>
  <si>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</si>
  <si>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</si>
  <si>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</si>
  <si>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</si>
  <si>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</si>
  <si>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</si>
  <si>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</si>
  <si>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</si>
  <si>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</si>
  <si>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</si>
  <si>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</si>
  <si>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</si>
  <si>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</si>
  <si>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</si>
  <si>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</si>
  <si>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</si>
  <si>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</si>
  <si>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</si>
  <si>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</si>
  <si>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</si>
  <si>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</si>
  <si>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</si>
  <si>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</si>
  <si>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</si>
  <si>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</si>
  <si>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</si>
  <si>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</si>
  <si>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</si>
  <si>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</si>
  <si>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</si>
  <si>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</si>
  <si>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</si>
  <si>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</si>
  <si>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</si>
  <si>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</si>
  <si>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</si>
  <si>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</si>
  <si>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</si>
  <si>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</si>
  <si>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</si>
  <si>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</si>
  <si>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</si>
  <si>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</si>
  <si>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</si>
  <si>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</si>
  <si>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</si>
  <si>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</si>
  <si>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</si>
  <si>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</si>
  <si>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</si>
  <si>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</si>
  <si>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</si>
  <si>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</si>
  <si>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</si>
  <si>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</si>
  <si>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</si>
  <si>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</si>
  <si>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</si>
  <si>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</si>
  <si>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</si>
  <si>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</si>
  <si>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</si>
  <si>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</si>
  <si>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</si>
  <si>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</si>
  <si>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</si>
  <si>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</si>
  <si>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</si>
  <si>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</si>
  <si>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</si>
  <si>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</si>
  <si>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</si>
  <si>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</si>
  <si>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</si>
  <si>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</si>
  <si>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</si>
  <si>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</si>
  <si>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</si>
  <si>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</si>
  <si>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</si>
  <si>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</si>
  <si>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</si>
  <si>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</si>
  <si>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</si>
  <si>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</si>
  <si>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</si>
  <si>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</si>
  <si>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</si>
  <si>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</si>
  <si>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</si>
  <si>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</si>
  <si>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</si>
  <si>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</si>
  <si>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</si>
  <si>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</si>
  <si>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</si>
  <si>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</si>
  <si>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</si>
  <si>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</si>
  <si>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</si>
  <si>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</si>
  <si>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</si>
  <si>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</si>
  <si>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</si>
  <si>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</si>
  <si>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</si>
  <si>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</si>
  <si>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</si>
  <si>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</si>
  <si>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</si>
  <si>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</si>
  <si>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</si>
  <si>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</si>
  <si>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</si>
  <si>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</si>
  <si>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</si>
  <si>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</si>
  <si>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</si>
  <si>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</si>
  <si>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</si>
  <si>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</si>
  <si>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</si>
  <si>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</si>
  <si>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</si>
  <si>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</si>
  <si>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</si>
  <si>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</si>
  <si>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</si>
  <si>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</si>
  <si>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</si>
  <si>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</si>
  <si>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</si>
  <si>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</si>
  <si>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</si>
  <si>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</si>
  <si>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</si>
  <si>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</si>
  <si>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</si>
  <si>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</si>
  <si>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</si>
  <si>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</si>
  <si>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</si>
  <si>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</si>
  <si>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</si>
  <si>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</si>
  <si>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</si>
  <si>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</si>
  <si>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</si>
  <si>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</si>
  <si>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</si>
  <si>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</si>
  <si>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</si>
  <si>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</si>
  <si>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</si>
  <si>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</si>
  <si>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</si>
  <si>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</si>
  <si>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</si>
  <si>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</si>
  <si>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</si>
  <si>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</si>
  <si>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</si>
  <si>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</si>
  <si>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</si>
  <si>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</si>
  <si>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</si>
  <si>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</si>
  <si>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</si>
  <si>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</si>
  <si>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</si>
  <si>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</si>
  <si>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</si>
  <si>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</si>
  <si>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</si>
  <si>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</si>
  <si>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</si>
  <si>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</si>
  <si>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</si>
  <si>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</si>
  <si>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</si>
  <si>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</si>
  <si>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</si>
  <si>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</si>
  <si>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</si>
  <si>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</si>
  <si>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</si>
  <si>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</si>
  <si>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</si>
  <si>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</si>
  <si>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</si>
  <si>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</si>
  <si>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</si>
  <si>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</si>
  <si>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</si>
  <si>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</si>
  <si>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</si>
  <si>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</si>
  <si>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</si>
  <si>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</si>
  <si>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</si>
  <si>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</si>
  <si>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</si>
  <si>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</si>
  <si>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</si>
  <si>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</si>
  <si>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</si>
  <si>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</si>
  <si>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</si>
  <si>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</si>
  <si>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</si>
  <si>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</si>
  <si>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</si>
  <si>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</si>
  <si>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</si>
  <si>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</si>
  <si>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</si>
  <si>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</si>
  <si>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</si>
  <si>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</si>
  <si>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</si>
  <si>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</si>
  <si>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</si>
  <si>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</si>
  <si>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</si>
  <si>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</si>
  <si>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</si>
  <si>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</si>
  <si>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</si>
  <si>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</si>
  <si>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</si>
  <si>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</si>
  <si>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</si>
  <si>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</si>
  <si>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</si>
  <si>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</si>
  <si>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</si>
  <si>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</si>
  <si>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</si>
  <si>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</si>
  <si>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</si>
  <si>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</si>
  <si>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</si>
  <si>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</si>
  <si>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</si>
  <si>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</si>
  <si>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</si>
  <si>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</si>
  <si>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</si>
  <si>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</si>
  <si>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</si>
  <si>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</si>
  <si>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</si>
  <si>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</si>
  <si>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</si>
  <si>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</si>
  <si>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</si>
  <si>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</si>
  <si>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</si>
  <si>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</si>
  <si>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</si>
  <si>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</si>
  <si>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</si>
  <si>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</si>
  <si>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</si>
  <si>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</si>
  <si>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</si>
  <si>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</si>
  <si>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</si>
  <si>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</si>
  <si>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</si>
  <si>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</si>
  <si>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</si>
  <si>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</si>
  <si>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</si>
  <si>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</si>
  <si>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</si>
  <si>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</si>
  <si>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</si>
  <si>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</si>
  <si>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</si>
  <si>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</si>
  <si>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</si>
  <si>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</si>
  <si>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</si>
  <si>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</si>
  <si>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</si>
  <si>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</si>
  <si>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</si>
  <si>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</si>
  <si>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</si>
  <si>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</si>
  <si>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</si>
  <si>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</si>
  <si>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</si>
  <si>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</si>
  <si>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</si>
  <si>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</si>
  <si>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</si>
  <si>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</si>
  <si>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</si>
  <si>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</si>
  <si>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</si>
  <si>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</si>
  <si>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</si>
  <si>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</si>
  <si>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</si>
  <si>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</si>
  <si>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</si>
  <si>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</si>
  <si>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</si>
  <si>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</si>
  <si>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</si>
  <si>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</si>
  <si>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</si>
  <si>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</si>
  <si>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</si>
  <si>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</si>
  <si>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</si>
  <si>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</si>
  <si>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</si>
  <si>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</si>
  <si>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</si>
  <si>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</si>
  <si>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</si>
  <si>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</si>
  <si>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</si>
  <si>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</si>
  <si>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</si>
  <si>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</si>
  <si>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</si>
  <si>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</si>
  <si>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</si>
  <si>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</si>
  <si>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</si>
  <si>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</si>
  <si>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</si>
  <si>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</si>
  <si>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</si>
  <si>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</si>
  <si>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</si>
  <si>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</si>
  <si>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</si>
  <si>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</si>
  <si>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</si>
  <si>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</si>
  <si>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</si>
  <si>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</si>
  <si>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</si>
  <si>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</si>
  <si>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</si>
  <si>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</si>
  <si>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</si>
  <si>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</si>
  <si>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</si>
  <si>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</si>
  <si>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</si>
  <si>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</si>
  <si>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</si>
  <si>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</si>
  <si>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</si>
  <si>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</si>
  <si>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</si>
  <si>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</si>
  <si>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</si>
  <si>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</si>
  <si>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</si>
  <si>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</si>
  <si>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</si>
  <si>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</si>
  <si>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</si>
  <si>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</si>
  <si>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</si>
  <si>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</si>
  <si>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</si>
  <si>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</si>
  <si>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</si>
  <si>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</si>
  <si>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</si>
  <si>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</si>
  <si>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</si>
  <si>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</si>
  <si>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</si>
  <si>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</si>
  <si>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</si>
  <si>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</si>
  <si>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</si>
  <si>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</si>
  <si>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</si>
  <si>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</si>
  <si>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</si>
  <si>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</si>
  <si>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</si>
  <si>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</si>
  <si>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</si>
  <si>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</si>
  <si>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</si>
  <si>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</si>
  <si>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</si>
  <si>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</si>
  <si>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</si>
  <si>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</si>
  <si>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</si>
  <si>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</si>
  <si>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</si>
  <si>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</si>
  <si>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</si>
  <si>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</si>
  <si>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</si>
  <si>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</si>
  <si>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</si>
  <si>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</si>
  <si>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</si>
  <si>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</si>
  <si>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</si>
  <si>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</si>
  <si>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</si>
  <si>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</si>
  <si>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</si>
  <si>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</si>
  <si>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</si>
  <si>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</si>
  <si>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</si>
  <si>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</si>
  <si>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</si>
  <si>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</si>
  <si>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</si>
  <si>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</si>
  <si>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</si>
  <si>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</si>
  <si>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</si>
  <si>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</si>
  <si>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</si>
  <si>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</si>
  <si>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</si>
  <si>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</si>
  <si>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</si>
  <si>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</si>
  <si>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</si>
  <si>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</si>
  <si>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</si>
  <si>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</si>
  <si>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</si>
  <si>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</si>
  <si>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</si>
  <si>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</si>
  <si>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</si>
  <si>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</si>
  <si>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</si>
  <si>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</si>
  <si>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</si>
  <si>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</si>
  <si>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</si>
  <si>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</si>
  <si>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</si>
  <si>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</si>
  <si>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</si>
  <si>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</si>
  <si>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</si>
  <si>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</si>
  <si>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</si>
  <si>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</si>
  <si>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</si>
  <si>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</si>
  <si>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</si>
  <si>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</si>
  <si>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</si>
  <si>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</si>
  <si>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</si>
  <si>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</si>
  <si>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</si>
  <si>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</si>
  <si>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</si>
  <si>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</si>
  <si>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</si>
  <si>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</si>
  <si>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</si>
  <si>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</si>
  <si>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</si>
  <si>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</si>
  <si>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</si>
  <si>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</si>
  <si>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</si>
  <si>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</si>
  <si>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</si>
  <si>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</si>
  <si>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</si>
  <si>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</si>
  <si>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</si>
  <si>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</si>
  <si>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</si>
  <si>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</si>
  <si>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</si>
  <si>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</si>
  <si>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</si>
  <si>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</si>
  <si>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</si>
  <si>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</si>
  <si>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</si>
  <si>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</si>
  <si>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</si>
  <si>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</si>
  <si>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</si>
  <si>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</si>
  <si>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</si>
  <si>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</si>
  <si>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</si>
  <si>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</si>
  <si>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</si>
  <si>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</si>
  <si>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</si>
  <si>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</si>
  <si>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</si>
  <si>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</si>
  <si>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</si>
  <si>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</si>
  <si>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</si>
  <si>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</si>
  <si>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</si>
  <si>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</si>
  <si>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</si>
  <si>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</si>
  <si>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</si>
  <si>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</si>
  <si>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</si>
  <si>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</si>
  <si>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</si>
  <si>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</si>
  <si>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</si>
  <si>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</si>
  <si>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</si>
  <si>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</si>
  <si>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</si>
  <si>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</si>
  <si>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</si>
  <si>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</si>
  <si>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</si>
  <si>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</si>
  <si>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</si>
  <si>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</si>
  <si>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</si>
  <si>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</si>
  <si>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</si>
  <si>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</si>
  <si>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</si>
  <si>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</si>
  <si>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</si>
  <si>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</si>
  <si>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</si>
  <si>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</si>
  <si>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</si>
  <si>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</si>
  <si>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</si>
  <si>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</si>
  <si>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</si>
  <si>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</si>
  <si>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</si>
  <si>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</si>
  <si>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</si>
  <si>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</si>
  <si>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</si>
  <si>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</si>
  <si>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</si>
  <si>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</si>
  <si>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</si>
  <si>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</si>
  <si>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</si>
  <si>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</si>
  <si>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</si>
  <si>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</si>
  <si>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</si>
  <si>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</si>
  <si>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</si>
  <si>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</si>
  <si>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</si>
  <si>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</si>
  <si>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</si>
  <si>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</si>
  <si>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</si>
  <si>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</si>
  <si>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</si>
  <si>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</si>
  <si>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</si>
  <si>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</si>
  <si>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</si>
  <si>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</si>
  <si>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</si>
  <si>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</si>
  <si>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</si>
  <si>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</si>
  <si>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</si>
  <si>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</si>
  <si>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</si>
  <si>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</si>
  <si>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</si>
  <si>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</si>
  <si>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</si>
  <si>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</si>
  <si>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</si>
  <si>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</si>
  <si>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</si>
  <si>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</si>
  <si>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</si>
  <si>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</si>
  <si>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</si>
  <si>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</si>
  <si>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</si>
  <si>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</si>
  <si>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</si>
  <si>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</si>
  <si>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</si>
  <si>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</si>
  <si>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</si>
  <si>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</si>
  <si>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</si>
  <si>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</si>
  <si>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</si>
  <si>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</si>
  <si>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</si>
  <si>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</si>
  <si>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</si>
  <si>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</si>
  <si>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</si>
  <si>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</si>
  <si>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</si>
  <si>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</si>
  <si>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</si>
  <si>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</si>
  <si>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</si>
  <si>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</si>
  <si>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</si>
  <si>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</si>
  <si>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</si>
  <si>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</si>
  <si>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</si>
  <si>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</si>
  <si>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</si>
  <si>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</si>
  <si>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</si>
  <si>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</si>
  <si>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</si>
  <si>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</si>
  <si>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</si>
  <si>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</si>
  <si>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</si>
  <si>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</si>
  <si>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</si>
  <si>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</si>
  <si>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</si>
  <si>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</si>
  <si>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</si>
  <si>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</si>
  <si>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</si>
  <si>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</si>
  <si>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</si>
  <si>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</si>
  <si>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</si>
  <si>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</si>
  <si>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</si>
  <si>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</si>
  <si>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</si>
  <si>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</si>
  <si>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</si>
  <si>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</si>
  <si>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</si>
  <si>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</si>
  <si>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</si>
  <si>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</si>
  <si>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</si>
  <si>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</si>
  <si>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</si>
  <si>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</si>
  <si>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</si>
  <si>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</si>
  <si>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</si>
  <si>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</si>
  <si>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</si>
  <si>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</si>
  <si>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</si>
  <si>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</si>
  <si>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</si>
  <si>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</si>
  <si>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</si>
  <si>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</si>
  <si>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</si>
  <si>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</si>
  <si>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</si>
  <si>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</si>
  <si>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</si>
  <si>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</si>
  <si>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</si>
  <si>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</si>
  <si>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</si>
  <si>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</si>
  <si>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</si>
  <si>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</si>
  <si>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</si>
  <si>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</si>
  <si>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</si>
  <si>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</si>
  <si>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</si>
  <si>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</si>
  <si>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</si>
  <si>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</si>
  <si>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</si>
  <si>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</si>
  <si>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</si>
  <si>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</si>
  <si>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</si>
  <si>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</si>
  <si>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</si>
  <si>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</si>
  <si>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</si>
  <si>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</si>
  <si>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</si>
  <si>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</si>
  <si>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</si>
  <si>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</si>
  <si>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</si>
  <si>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</si>
  <si>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</si>
  <si>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</si>
  <si>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</si>
  <si>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</si>
  <si>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</si>
  <si>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</si>
  <si>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</si>
  <si>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</si>
  <si>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</si>
  <si>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</si>
  <si>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</si>
  <si>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</si>
  <si>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</si>
  <si>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</si>
  <si>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</si>
  <si>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</si>
  <si>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</si>
  <si>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</si>
  <si>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</si>
  <si>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</si>
  <si>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</si>
  <si>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</si>
  <si>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</si>
  <si>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</si>
  <si>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</si>
  <si>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</si>
  <si>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</si>
  <si>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</si>
  <si>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</si>
  <si>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</si>
  <si>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</si>
  <si>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</si>
  <si>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</si>
  <si>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</si>
  <si>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</si>
  <si>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</si>
  <si>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</si>
  <si>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</si>
  <si>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</si>
  <si>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</si>
  <si>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</si>
  <si>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</si>
  <si>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</si>
  <si>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</si>
  <si>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</si>
  <si>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</si>
  <si>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</si>
  <si>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</si>
  <si>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</si>
  <si>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</si>
  <si>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</si>
  <si>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</si>
  <si>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</si>
  <si>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</si>
  <si>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</si>
  <si>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</si>
  <si>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</si>
  <si>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</si>
  <si>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</si>
  <si>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</si>
  <si>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</si>
  <si>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</si>
  <si>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</si>
  <si>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</si>
  <si>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</si>
  <si>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</si>
  <si>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</si>
  <si>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</si>
  <si>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</si>
  <si>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</si>
  <si>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</si>
  <si>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</si>
  <si>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</si>
  <si>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</si>
  <si>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</si>
  <si>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</si>
  <si>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</si>
  <si>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</si>
  <si>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</si>
  <si>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</si>
  <si>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</si>
  <si>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</si>
  <si>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</si>
  <si>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</si>
  <si>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</si>
  <si>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</si>
  <si>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</si>
  <si>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</si>
  <si>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</si>
  <si>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</si>
  <si>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</si>
  <si>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</si>
  <si>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</si>
  <si>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</si>
  <si>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</si>
  <si>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</si>
  <si>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</si>
  <si>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</si>
  <si>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</si>
  <si>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</si>
  <si>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</si>
  <si>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</si>
  <si>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</si>
  <si>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</si>
  <si>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</si>
  <si>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</si>
  <si>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</si>
  <si>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</si>
  <si>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</si>
  <si>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</si>
  <si>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</si>
  <si>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</si>
  <si>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</si>
  <si>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</si>
  <si>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</si>
  <si>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</si>
  <si>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</si>
  <si>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</si>
  <si>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</si>
  <si>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</si>
  <si>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</si>
  <si>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</si>
  <si>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</si>
  <si>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</si>
  <si>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</si>
  <si>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</si>
  <si>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</si>
  <si>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</si>
  <si>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</si>
  <si>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</si>
  <si>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</si>
  <si>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</si>
  <si>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</si>
  <si>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</si>
  <si>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</si>
  <si>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</si>
  <si>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</si>
  <si>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</si>
  <si>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</si>
  <si>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</si>
  <si>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</si>
  <si>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</si>
  <si>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</si>
  <si>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</si>
  <si>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</si>
  <si>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</si>
  <si>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</si>
  <si>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</si>
  <si>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</si>
  <si>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</si>
  <si>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</si>
  <si>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</si>
  <si>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</si>
  <si>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</si>
  <si>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</si>
  <si>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</si>
  <si>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</si>
  <si>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</si>
  <si>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</si>
  <si>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</si>
  <si>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</si>
  <si>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</si>
  <si>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</si>
  <si>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</si>
  <si>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</si>
  <si>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</si>
  <si>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</si>
  <si>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</si>
  <si>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</si>
  <si>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</si>
  <si>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</si>
  <si>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</si>
  <si>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</si>
  <si>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</si>
  <si>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</si>
  <si>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</si>
  <si>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</si>
  <si>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</si>
  <si>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</si>
  <si>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</si>
  <si>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</si>
  <si>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</si>
  <si>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</si>
  <si>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</si>
  <si>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</si>
  <si>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</si>
  <si>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</si>
  <si>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</si>
  <si>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</si>
  <si>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</si>
  <si>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</si>
  <si>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</si>
  <si>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</si>
  <si>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</si>
  <si>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</si>
  <si>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</si>
  <si>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</si>
  <si>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</si>
  <si>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</si>
  <si>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</si>
  <si>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</si>
  <si>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</si>
  <si>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</si>
  <si>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</si>
  <si>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</si>
  <si>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</si>
  <si>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</si>
  <si>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</si>
  <si>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</si>
  <si>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</si>
  <si>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</si>
  <si>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</si>
  <si>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</si>
  <si>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</si>
  <si>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</si>
  <si>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</si>
  <si>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</si>
  <si>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</si>
  <si>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</si>
  <si>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</si>
  <si>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</si>
  <si>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</si>
  <si>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</si>
  <si>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</si>
  <si>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</si>
  <si>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</si>
  <si>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</si>
  <si>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</si>
  <si>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</si>
  <si>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</si>
  <si>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</si>
  <si>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</si>
  <si>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</si>
  <si>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</si>
  <si>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</si>
  <si>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</si>
  <si>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</si>
  <si>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</si>
  <si>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</si>
  <si>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</si>
  <si>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</si>
  <si>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</si>
  <si>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</si>
  <si>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</si>
  <si>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</si>
  <si>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</si>
  <si>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</si>
  <si>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</si>
  <si>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</si>
  <si>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</si>
  <si>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</si>
  <si>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</si>
  <si>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</si>
  <si>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</si>
  <si>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</si>
  <si>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</si>
  <si>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</si>
  <si>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</si>
  <si>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</si>
  <si>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</si>
  <si>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</si>
  <si>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</si>
  <si>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</si>
  <si>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</si>
  <si>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</si>
  <si>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</si>
  <si>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</si>
  <si>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</si>
  <si>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</si>
  <si>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</si>
  <si>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</si>
  <si>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</si>
  <si>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</si>
  <si>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</si>
  <si>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</si>
  <si>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</si>
  <si>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</si>
  <si>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</si>
  <si>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</si>
  <si>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</si>
  <si>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</si>
  <si>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</si>
  <si>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</si>
  <si>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</si>
  <si>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</si>
  <si>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</si>
  <si>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</si>
  <si>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</si>
  <si>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</si>
  <si>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</si>
  <si>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</si>
  <si>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</si>
  <si>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</si>
  <si>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</si>
  <si>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</si>
  <si>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</si>
  <si>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</si>
  <si>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</si>
  <si>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</si>
  <si>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</si>
  <si>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</si>
  <si>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</si>
  <si>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</si>
  <si>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</si>
  <si>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</si>
  <si>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</si>
  <si>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</si>
  <si>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</si>
  <si>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</si>
  <si>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</si>
  <si>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</si>
  <si>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</si>
  <si>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</si>
  <si>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</si>
  <si>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</si>
  <si>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</si>
  <si>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</si>
  <si>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</si>
  <si>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</si>
  <si>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</si>
  <si>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</si>
  <si>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</si>
  <si>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</si>
  <si>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</si>
  <si>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</si>
  <si>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</si>
  <si>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</si>
  <si>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</si>
  <si>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</si>
  <si>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</si>
  <si>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</si>
  <si>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</si>
  <si>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</si>
  <si>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</si>
  <si>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</si>
  <si>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</si>
  <si>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</si>
  <si>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</si>
  <si>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</si>
  <si>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</si>
  <si>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</si>
  <si>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</si>
  <si>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</si>
  <si>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</si>
  <si>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</si>
  <si>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</si>
  <si>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</si>
  <si>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</si>
  <si>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</si>
  <si>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</si>
  <si>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</si>
  <si>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</si>
  <si>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</si>
  <si>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</si>
  <si>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</si>
  <si>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</si>
  <si>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</si>
  <si>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</si>
  <si>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</si>
  <si>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</si>
  <si>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</si>
  <si>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</si>
  <si>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</si>
  <si>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</si>
  <si>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</si>
  <si>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</si>
  <si>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</si>
  <si>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</si>
  <si>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</si>
  <si>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</si>
  <si>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</si>
  <si>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</si>
  <si>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</si>
  <si>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</si>
  <si>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</si>
  <si>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</si>
  <si>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</si>
  <si>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</si>
  <si>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</si>
  <si>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</si>
  <si>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</si>
  <si>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</si>
  <si>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</si>
  <si>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</si>
  <si>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</si>
  <si>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</si>
  <si>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</si>
  <si>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</si>
  <si>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</si>
  <si>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</si>
  <si>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</si>
  <si>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</si>
  <si>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</si>
  <si>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</si>
  <si>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</si>
  <si>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</si>
  <si>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</si>
  <si>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</si>
  <si>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</si>
  <si>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</si>
  <si>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</si>
  <si>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</si>
  <si>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</si>
  <si>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</si>
  <si>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</si>
  <si>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</si>
  <si>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</si>
  <si>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</si>
  <si>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</si>
  <si>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</si>
  <si>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</si>
  <si>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</si>
  <si>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</si>
  <si>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</si>
  <si>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</si>
  <si>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</si>
  <si>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</si>
  <si>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</si>
  <si>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</si>
  <si>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</si>
  <si>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</si>
  <si>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</si>
  <si>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</si>
  <si>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</si>
  <si>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</si>
  <si>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</si>
  <si>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</si>
  <si>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</si>
  <si>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</si>
  <si>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</si>
  <si>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</si>
  <si>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</si>
  <si>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</si>
  <si>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</si>
  <si>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</si>
  <si>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</si>
  <si>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</si>
  <si>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</si>
  <si>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</si>
  <si>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</si>
  <si>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</si>
  <si>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</si>
  <si>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</si>
  <si>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</si>
  <si>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</si>
  <si>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</si>
  <si>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</si>
  <si>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</si>
  <si>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</si>
  <si>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</si>
  <si>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</si>
  <si>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</si>
  <si>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</si>
  <si>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</si>
  <si>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</si>
  <si>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</si>
  <si>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</si>
  <si>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</si>
  <si>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</si>
  <si>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</si>
  <si>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</si>
  <si>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</si>
  <si>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</si>
  <si>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</si>
  <si>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</si>
  <si>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</si>
  <si>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</si>
  <si>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</si>
  <si>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</si>
  <si>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</si>
  <si>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</si>
  <si>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</si>
  <si>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</si>
  <si>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</si>
  <si>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</si>
  <si>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</si>
  <si>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</si>
  <si>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</si>
  <si>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</si>
  <si>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</si>
  <si>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</si>
  <si>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</si>
  <si>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</si>
  <si>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</si>
  <si>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</si>
  <si>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</si>
  <si>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</si>
  <si>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</si>
  <si>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</si>
  <si>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</si>
  <si>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</si>
  <si>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</si>
  <si>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</si>
  <si>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</si>
  <si>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</si>
  <si>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</si>
  <si>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</si>
  <si>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</si>
  <si>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</si>
  <si>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</si>
  <si>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</si>
  <si>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</si>
  <si>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</si>
  <si>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</si>
  <si>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</si>
  <si>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</si>
  <si>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</si>
  <si>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</si>
  <si>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</si>
  <si>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</si>
  <si>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</si>
  <si>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</si>
  <si>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</si>
  <si>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</si>
  <si>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</si>
  <si>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</si>
  <si>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</si>
  <si>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</si>
  <si>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</si>
  <si>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</si>
  <si>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</si>
  <si>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</si>
  <si>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</si>
  <si>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</si>
  <si>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</si>
  <si>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</si>
  <si>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</si>
  <si>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</si>
  <si>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</si>
  <si>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</si>
  <si>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</si>
  <si>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</si>
  <si>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</si>
  <si>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</si>
  <si>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</si>
  <si>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</si>
  <si>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</si>
  <si>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</si>
  <si>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</si>
  <si>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</si>
  <si>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</si>
  <si>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</si>
  <si>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</si>
  <si>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</si>
  <si>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</si>
  <si>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</si>
  <si>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</si>
  <si>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</si>
  <si>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</si>
  <si>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</si>
  <si>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</si>
  <si>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</si>
  <si>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</si>
  <si>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</si>
  <si>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</si>
  <si>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</si>
  <si>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</si>
  <si>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</si>
  <si>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</si>
  <si>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</si>
  <si>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</si>
  <si>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</si>
  <si>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</si>
  <si>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</si>
  <si>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</si>
  <si>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</si>
  <si>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</si>
  <si>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</si>
  <si>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</si>
  <si>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</si>
  <si>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</si>
  <si>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</si>
  <si>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</si>
  <si>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</si>
  <si>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</si>
  <si>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</si>
  <si>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</si>
  <si>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</si>
  <si>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</si>
  <si>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</si>
  <si>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</si>
  <si>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</si>
  <si>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</si>
  <si>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</si>
  <si>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</si>
  <si>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</si>
  <si>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</si>
  <si>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</si>
  <si>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</si>
  <si>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</si>
  <si>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</si>
  <si>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</si>
  <si>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</si>
  <si>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</si>
  <si>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</si>
  <si>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</si>
  <si>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</si>
  <si>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</si>
  <si>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</si>
  <si>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</si>
  <si>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</si>
  <si>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</si>
  <si>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</si>
  <si>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</si>
  <si>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</si>
  <si>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</si>
  <si>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</si>
  <si>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</si>
  <si>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</si>
  <si>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</si>
  <si>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</si>
  <si>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</si>
  <si>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</si>
  <si>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</si>
  <si>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</si>
  <si>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</si>
  <si>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</si>
  <si>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</si>
  <si>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</si>
  <si>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</si>
  <si>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</si>
  <si>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</si>
  <si>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</si>
  <si>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</si>
  <si>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</si>
  <si>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</si>
  <si>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</si>
  <si>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</si>
  <si>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</si>
  <si>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</si>
  <si>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</si>
  <si>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</si>
  <si>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</si>
  <si>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</si>
  <si>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</si>
  <si>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</si>
  <si>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</si>
  <si>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</si>
  <si>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</si>
  <si>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</si>
  <si>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</si>
  <si>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</si>
  <si>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</si>
  <si>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</si>
  <si>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</si>
  <si>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</si>
  <si>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</si>
  <si>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</si>
  <si>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</si>
  <si>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</si>
  <si>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</si>
  <si>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</si>
  <si>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</si>
  <si>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</si>
  <si>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</si>
  <si>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</si>
  <si>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</si>
  <si>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</si>
  <si>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</si>
  <si>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</si>
  <si>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</si>
  <si>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</si>
  <si>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</si>
  <si>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</si>
  <si>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</si>
  <si>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</si>
  <si>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</si>
  <si>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</si>
  <si>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</si>
  <si>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</si>
  <si>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</si>
  <si>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</si>
  <si>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</si>
  <si>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</si>
  <si>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</si>
  <si>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</si>
  <si>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</si>
  <si>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</si>
  <si>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</si>
  <si>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</si>
  <si>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</si>
  <si>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</si>
  <si>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</si>
  <si>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</si>
  <si>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</si>
  <si>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</si>
  <si>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</si>
  <si>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</si>
  <si>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</si>
  <si>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</si>
  <si>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</si>
  <si>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</si>
  <si>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</si>
  <si>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</si>
  <si>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</si>
  <si>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</si>
  <si>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</si>
  <si>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</si>
  <si>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</si>
  <si>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</si>
  <si>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</si>
  <si>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</si>
  <si>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</si>
  <si>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</si>
  <si>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</si>
  <si>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</si>
  <si>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</si>
  <si>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</si>
  <si>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</si>
  <si>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</si>
  <si>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</si>
  <si>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</si>
  <si>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</si>
  <si>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</si>
  <si>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</si>
  <si>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</si>
  <si>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</si>
  <si>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</si>
  <si>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</si>
  <si>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</si>
  <si>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</si>
  <si>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</si>
  <si>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</si>
  <si>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</si>
  <si>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</si>
  <si>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</si>
  <si>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</si>
  <si>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</si>
  <si>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</si>
  <si>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</si>
  <si>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</si>
  <si>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</si>
  <si>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</si>
  <si>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</si>
  <si>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</si>
  <si>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</si>
  <si>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</si>
  <si>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</si>
  <si>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</si>
  <si>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</si>
  <si>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</si>
  <si>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</si>
  <si>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</si>
  <si>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</si>
  <si>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</si>
  <si>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</si>
  <si>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</si>
  <si>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</si>
  <si>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</si>
  <si>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</si>
  <si>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</si>
  <si>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</si>
  <si>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</si>
  <si>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</si>
  <si>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</si>
  <si>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</si>
  <si>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</si>
  <si>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</si>
  <si>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</si>
  <si>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</si>
  <si>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</si>
  <si>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</si>
  <si>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</si>
  <si>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</si>
  <si>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</si>
  <si>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</si>
  <si>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</si>
  <si>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</si>
  <si>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</si>
  <si>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</si>
  <si>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</si>
  <si>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</si>
  <si>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</si>
  <si>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</si>
  <si>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</si>
  <si>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</si>
  <si>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</si>
  <si>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</si>
  <si>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</si>
  <si>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</si>
  <si>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</si>
  <si>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</si>
  <si>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</si>
  <si>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</si>
  <si>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</si>
  <si>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</si>
  <si>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</si>
  <si>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</si>
  <si>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</si>
  <si>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</si>
  <si>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</si>
  <si>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</si>
  <si>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</si>
  <si>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</si>
  <si>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</si>
  <si>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</si>
  <si>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</si>
  <si>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</si>
  <si>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</si>
  <si>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</si>
  <si>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</si>
  <si>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</si>
  <si>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</si>
  <si>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</si>
  <si>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</si>
  <si>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</si>
  <si>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</si>
  <si>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</si>
  <si>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</si>
  <si>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</si>
  <si>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</si>
  <si>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</si>
  <si>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</si>
  <si>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</si>
  <si>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</si>
  <si>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</si>
  <si>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</si>
  <si>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</si>
  <si>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</si>
  <si>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</si>
  <si>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</si>
  <si>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</si>
  <si>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</si>
  <si>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</si>
  <si>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</si>
  <si>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</si>
  <si>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</si>
  <si>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</si>
  <si>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</si>
  <si>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</si>
  <si>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</si>
  <si>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</si>
  <si>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</si>
  <si>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</si>
  <si>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</si>
  <si>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</si>
  <si>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</si>
  <si>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</si>
  <si>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</si>
  <si>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</si>
  <si>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</si>
  <si>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</si>
  <si>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</si>
  <si>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</si>
  <si>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</si>
  <si>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</si>
  <si>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</si>
  <si>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</si>
  <si>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</si>
  <si>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</si>
  <si>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</si>
  <si>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</si>
  <si>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</si>
  <si>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</si>
  <si>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</si>
  <si>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</si>
  <si>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</si>
  <si>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</si>
  <si>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</si>
  <si>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</si>
  <si>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</si>
  <si>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</si>
  <si>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</si>
  <si>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</si>
  <si>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</si>
  <si>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</si>
  <si>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</si>
  <si>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</si>
  <si>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</si>
  <si>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</si>
  <si>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</si>
  <si>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</si>
  <si>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</si>
  <si>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</si>
  <si>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</si>
  <si>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</si>
  <si>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</si>
  <si>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</si>
  <si>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</si>
  <si>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</si>
  <si>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</si>
  <si>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</si>
  <si>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</si>
  <si>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</si>
  <si>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</si>
  <si>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</si>
  <si>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</si>
  <si>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</si>
  <si>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</si>
  <si>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</si>
  <si>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</si>
  <si>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</si>
  <si>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</si>
  <si>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</si>
  <si>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</si>
  <si>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</si>
  <si>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</si>
  <si>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</si>
  <si>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</si>
  <si>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</si>
  <si>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</si>
  <si>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</si>
  <si>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</si>
  <si>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</si>
  <si>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</si>
  <si>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</si>
  <si>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</si>
  <si>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</si>
  <si>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</si>
  <si>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</si>
  <si>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</si>
  <si>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</si>
  <si>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</si>
  <si>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</si>
  <si>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</si>
  <si>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</si>
  <si>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</si>
  <si>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</si>
  <si>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</si>
  <si>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</si>
  <si>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</si>
  <si>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</si>
  <si>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</si>
  <si>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</si>
  <si>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</si>
  <si>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</si>
  <si>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</si>
  <si>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</si>
  <si>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</si>
  <si>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</si>
  <si>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</si>
  <si>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</si>
  <si>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</si>
  <si>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</si>
  <si>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</si>
  <si>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</si>
  <si>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</si>
  <si>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</si>
  <si>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</si>
  <si>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</si>
  <si>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</si>
  <si>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</si>
  <si>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</si>
  <si>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</si>
  <si>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</si>
  <si>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</si>
  <si>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</si>
  <si>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</si>
  <si>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</si>
  <si>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</si>
  <si>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</si>
  <si>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</si>
  <si>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</si>
  <si>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</si>
  <si>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</si>
  <si>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</si>
  <si>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</si>
  <si>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</si>
  <si>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</si>
  <si>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</si>
  <si>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</si>
  <si>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</si>
  <si>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</si>
  <si>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</si>
  <si>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</si>
  <si>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</si>
  <si>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</si>
  <si>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</si>
  <si>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</si>
  <si>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</si>
  <si>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</si>
  <si>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</si>
  <si>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</si>
  <si>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</si>
  <si>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</si>
  <si>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</si>
  <si>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</si>
  <si>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</si>
  <si>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</si>
  <si>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</si>
  <si>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</si>
  <si>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</si>
  <si>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</si>
  <si>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</si>
  <si>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</si>
  <si>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</si>
  <si>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</si>
  <si>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</si>
  <si>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</si>
  <si>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</si>
  <si>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</si>
  <si>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</si>
  <si>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</si>
  <si>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</si>
  <si>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</si>
  <si>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</si>
  <si>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</si>
  <si>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</si>
  <si>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</si>
  <si>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</si>
  <si>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</si>
  <si>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</si>
  <si>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</si>
  <si>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</si>
  <si>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</si>
  <si>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</si>
  <si>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</si>
  <si>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</si>
  <si>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</si>
  <si>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</si>
  <si>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</si>
  <si>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</si>
  <si>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</si>
  <si>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</si>
  <si>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</si>
  <si>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</si>
  <si>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</si>
  <si>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</si>
  <si>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</si>
  <si>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</si>
  <si>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</si>
  <si>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</si>
  <si>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</si>
  <si>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</si>
  <si>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</si>
  <si>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</si>
  <si>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</si>
  <si>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</si>
  <si>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</si>
  <si>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</si>
  <si>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</si>
  <si>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</si>
  <si>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</si>
  <si>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</si>
  <si>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</si>
  <si>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</si>
  <si>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</si>
  <si>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</si>
  <si>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</si>
  <si>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</si>
  <si>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</si>
  <si>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</si>
  <si>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</si>
  <si>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</si>
  <si>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</si>
  <si>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</si>
  <si>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</si>
  <si>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</si>
  <si>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</si>
  <si>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</si>
  <si>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</si>
  <si>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</si>
  <si>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</si>
  <si>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</si>
  <si>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</si>
  <si>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</si>
  <si>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</si>
  <si>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</si>
  <si>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</si>
  <si>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</si>
  <si>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</si>
  <si>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</si>
  <si>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</si>
  <si>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</si>
  <si>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</si>
  <si>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</si>
  <si>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</si>
  <si>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</si>
  <si>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</si>
  <si>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</si>
  <si>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</si>
  <si>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</si>
  <si>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</si>
  <si>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</si>
  <si>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</si>
  <si>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</si>
  <si>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</si>
  <si>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</si>
  <si>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</si>
  <si>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</si>
  <si>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</si>
  <si>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</si>
  <si>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</si>
  <si>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</si>
  <si>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</si>
  <si>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</si>
  <si>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</si>
  <si>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</si>
  <si>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</si>
  <si>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</si>
  <si>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</si>
  <si>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</si>
  <si>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</si>
  <si>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</si>
  <si>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</si>
  <si>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</si>
  <si>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</si>
  <si>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</si>
  <si>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</si>
  <si>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</si>
  <si>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</si>
  <si>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</si>
  <si>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</si>
  <si>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</si>
  <si>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</si>
  <si>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</si>
  <si>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</si>
  <si>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</si>
  <si>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</si>
  <si>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</si>
  <si>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</si>
  <si>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</si>
  <si>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</si>
  <si>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</si>
  <si>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</si>
  <si>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</si>
  <si>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</si>
  <si>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</si>
  <si>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</si>
  <si>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</si>
  <si>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</si>
  <si>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</si>
  <si>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</si>
  <si>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</si>
  <si>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</si>
  <si>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</si>
  <si>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</si>
  <si>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</si>
  <si>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</si>
  <si>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</si>
  <si>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</si>
  <si>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</si>
  <si>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</si>
  <si>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</si>
  <si>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</si>
  <si>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</si>
  <si>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</si>
  <si>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</si>
  <si>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</si>
  <si>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</si>
  <si>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</si>
  <si>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</si>
  <si>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</si>
  <si>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</si>
  <si>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</si>
  <si>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</si>
  <si>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</si>
  <si>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</si>
  <si>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</si>
  <si>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</si>
  <si>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</si>
  <si>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</si>
  <si>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</si>
  <si>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</si>
  <si>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</si>
  <si>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</si>
  <si>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</si>
  <si>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</si>
  <si>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</si>
  <si>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</si>
  <si>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</si>
  <si>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</si>
  <si>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</si>
  <si>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</si>
  <si>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</si>
  <si>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</si>
  <si>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</si>
  <si>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</si>
  <si>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</si>
  <si>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</si>
  <si>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</si>
  <si>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</si>
  <si>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</si>
  <si>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</si>
  <si>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</si>
  <si>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</si>
  <si>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</si>
  <si>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</si>
  <si>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</si>
  <si>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</si>
  <si>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</si>
  <si>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</si>
  <si>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</si>
  <si>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</si>
  <si>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</si>
  <si>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</si>
  <si>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</si>
  <si>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</si>
  <si>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</si>
  <si>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</si>
  <si>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</si>
  <si>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</si>
  <si>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</si>
  <si>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</si>
  <si>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</si>
  <si>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</si>
  <si>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</si>
  <si>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</si>
  <si>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</si>
  <si>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</si>
  <si>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</si>
  <si>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</si>
  <si>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</si>
  <si>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</si>
  <si>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</si>
  <si>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</si>
  <si>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</si>
  <si>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</si>
  <si>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</si>
  <si>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</si>
  <si>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</si>
  <si>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</si>
  <si>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</si>
  <si>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</si>
  <si>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</si>
  <si>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</si>
  <si>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</si>
  <si>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</si>
  <si>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</si>
  <si>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</si>
  <si>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</si>
  <si>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</si>
  <si>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</si>
  <si>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</si>
  <si>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</si>
  <si>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</si>
  <si>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</si>
  <si>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</si>
  <si>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</si>
  <si>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</si>
  <si>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</si>
  <si>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</si>
  <si>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</si>
  <si>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</si>
  <si>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</si>
  <si>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</si>
  <si>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</si>
  <si>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</si>
  <si>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</si>
  <si>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</si>
  <si>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</si>
  <si>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</si>
  <si>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</si>
  <si>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</si>
  <si>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</si>
  <si>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</si>
  <si>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</si>
  <si>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</si>
  <si>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</si>
  <si>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</si>
  <si>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</si>
  <si>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</si>
  <si>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</si>
  <si>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</si>
  <si>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</si>
  <si>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</si>
  <si>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</si>
  <si>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</si>
  <si>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</si>
  <si>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</si>
  <si>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</si>
  <si>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</si>
  <si>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</si>
  <si>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</si>
  <si>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</si>
  <si>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</si>
  <si>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</si>
  <si>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</si>
  <si>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</si>
  <si>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</si>
  <si>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</si>
  <si>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</si>
  <si>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</si>
  <si>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</si>
  <si>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</si>
  <si>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</si>
  <si>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</si>
  <si>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</si>
  <si>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</si>
  <si>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</si>
  <si>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</si>
  <si>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</si>
  <si>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</si>
  <si>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</si>
  <si>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</si>
  <si>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</si>
  <si>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</si>
  <si>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</si>
  <si>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</si>
  <si>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</si>
  <si>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</si>
  <si>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</si>
  <si>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</si>
  <si>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</si>
  <si>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</si>
  <si>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</si>
  <si>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</si>
  <si>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</si>
  <si>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</si>
  <si>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</si>
  <si>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</si>
  <si>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</si>
  <si>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</si>
  <si>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</si>
  <si>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</si>
  <si>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</si>
  <si>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</si>
  <si>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</si>
  <si>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</si>
  <si>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</si>
  <si>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</si>
  <si>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</si>
  <si>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</si>
  <si>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</si>
  <si>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</si>
  <si>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</si>
  <si>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</si>
  <si>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</si>
  <si>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</si>
  <si>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</si>
  <si>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</si>
  <si>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</si>
  <si>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</si>
  <si>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</si>
  <si>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</si>
  <si>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</si>
  <si>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</si>
  <si>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</si>
  <si>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</si>
  <si>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</si>
  <si>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</si>
  <si>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</si>
  <si>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</si>
  <si>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</si>
  <si>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</si>
  <si>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</si>
  <si>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</si>
  <si>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</si>
  <si>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</si>
  <si>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</si>
  <si>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</si>
  <si>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</si>
  <si>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</si>
  <si>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</si>
  <si>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</si>
  <si>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</si>
  <si>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</si>
  <si>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</si>
  <si>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</si>
  <si>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</si>
  <si>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</si>
  <si>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</si>
  <si>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</si>
  <si>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</si>
  <si>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</si>
  <si>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</si>
  <si>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</si>
  <si>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</si>
  <si>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</si>
  <si>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</si>
  <si>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</si>
  <si>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</si>
  <si>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</si>
  <si>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</si>
  <si>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</si>
  <si>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</si>
  <si>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</si>
  <si>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</si>
  <si>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</si>
  <si>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</si>
  <si>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</si>
  <si>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</si>
  <si>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</si>
  <si>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</si>
  <si>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</si>
  <si>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</si>
  <si>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</si>
  <si>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</si>
  <si>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</si>
  <si>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</si>
  <si>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</si>
  <si>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</si>
  <si>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</si>
  <si>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</si>
  <si>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</si>
  <si>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</si>
  <si>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</si>
  <si>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</si>
  <si>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</si>
  <si>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</si>
  <si>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</si>
  <si>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</si>
  <si>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</si>
  <si>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</si>
  <si>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</si>
  <si>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</si>
  <si>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</si>
  <si>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</si>
  <si>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</si>
  <si>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</si>
  <si>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</si>
  <si>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</si>
  <si>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</si>
  <si>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</si>
  <si>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</si>
  <si>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</si>
  <si>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</si>
  <si>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</si>
  <si>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</si>
  <si>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</si>
  <si>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</si>
  <si>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</si>
  <si>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</si>
  <si>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</si>
  <si>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</si>
  <si>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</si>
  <si>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</si>
  <si>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</si>
  <si>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</si>
  <si>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</si>
  <si>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</si>
  <si>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</si>
  <si>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</si>
  <si>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</si>
  <si>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</si>
  <si>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</si>
  <si>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</si>
  <si>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</si>
  <si>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</si>
  <si>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</si>
  <si>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</si>
  <si>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</si>
  <si>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</si>
  <si>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</si>
  <si>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</si>
  <si>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</si>
  <si>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</si>
  <si>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</si>
  <si>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</si>
  <si>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</si>
  <si>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</si>
  <si>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</si>
  <si>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</si>
  <si>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</si>
  <si>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</si>
  <si>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</si>
  <si>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</si>
  <si>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</si>
  <si>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</si>
  <si>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</si>
  <si>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</si>
  <si>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</si>
  <si>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</si>
  <si>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</si>
  <si>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</si>
  <si>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</si>
  <si>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</si>
  <si>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</si>
  <si>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</si>
  <si>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</si>
  <si>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</si>
  <si>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</si>
  <si>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</si>
  <si>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</si>
  <si>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</si>
  <si>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</si>
  <si>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</si>
  <si>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</si>
  <si>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</si>
  <si>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</si>
  <si>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</si>
  <si>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</si>
  <si>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</si>
  <si>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</si>
  <si>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</si>
  <si>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</si>
  <si>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</si>
  <si>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</si>
  <si>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</si>
  <si>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</si>
  <si>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</si>
  <si>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</si>
  <si>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</si>
  <si>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</si>
  <si>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</si>
  <si>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</si>
  <si>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</si>
  <si>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</si>
  <si>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</si>
  <si>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</si>
  <si>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</si>
  <si>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</si>
  <si>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</si>
  <si>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</si>
  <si>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</si>
  <si>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</si>
  <si>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</si>
  <si>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</si>
  <si>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</si>
  <si>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</si>
  <si>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</si>
  <si>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</si>
  <si>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</si>
  <si>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</si>
  <si>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</si>
  <si>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</si>
  <si>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</si>
  <si>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</si>
  <si>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</si>
  <si>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</si>
  <si>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</si>
  <si>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</si>
  <si>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</si>
  <si>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</si>
  <si>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</si>
  <si>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</si>
  <si>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</si>
  <si>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</si>
  <si>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</si>
  <si>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</si>
  <si>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</si>
  <si>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</si>
  <si>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</si>
  <si>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</si>
  <si>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</si>
  <si>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</si>
  <si>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</si>
  <si>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</si>
  <si>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</si>
  <si>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</si>
  <si>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</si>
  <si>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</si>
  <si>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</si>
  <si>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</si>
  <si>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</si>
  <si>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</si>
  <si>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</si>
  <si>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</si>
  <si>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</si>
  <si>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</si>
  <si>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</si>
  <si>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</si>
  <si>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</si>
  <si>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</si>
  <si>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</si>
  <si>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</si>
  <si>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</si>
  <si>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</si>
  <si>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</si>
  <si>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</si>
  <si>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</si>
  <si>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</si>
  <si>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</si>
  <si>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</si>
  <si>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</si>
  <si>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</si>
  <si>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</si>
  <si>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</si>
  <si>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</si>
  <si>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</si>
  <si>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</si>
  <si>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</si>
  <si>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</si>
  <si>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</si>
  <si>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</si>
  <si>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</si>
  <si>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</si>
  <si>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</si>
  <si>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</si>
  <si>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</si>
  <si>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</si>
  <si>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</si>
  <si>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</si>
  <si>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</si>
  <si>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</si>
  <si>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</si>
  <si>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</si>
  <si>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</si>
  <si>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</si>
  <si>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</si>
  <si>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</si>
  <si>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</si>
  <si>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</si>
  <si>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</si>
  <si>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</si>
  <si>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</si>
  <si>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</si>
  <si>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</si>
  <si>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</si>
  <si>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</si>
  <si>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</si>
  <si>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</si>
  <si>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</si>
  <si>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</si>
  <si>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</si>
  <si>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</si>
  <si>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</si>
  <si>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</si>
  <si>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</si>
  <si>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</si>
  <si>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</si>
  <si>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</si>
  <si>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</si>
  <si>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</si>
  <si>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</si>
  <si>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</si>
  <si>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</si>
  <si>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</si>
  <si>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</si>
  <si>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</si>
  <si>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</si>
  <si>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</si>
  <si>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</si>
  <si>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</si>
  <si>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</si>
  <si>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</si>
  <si>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</si>
  <si>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</si>
  <si>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</si>
  <si>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</si>
  <si>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</si>
  <si>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</si>
  <si>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</si>
  <si>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</si>
  <si>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</si>
  <si>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</si>
  <si>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</si>
  <si>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</si>
  <si>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</si>
  <si>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</si>
  <si>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</si>
  <si>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</si>
  <si>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</si>
  <si>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</si>
  <si>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</si>
  <si>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</si>
  <si>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</si>
  <si>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</si>
  <si>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</si>
  <si>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</si>
  <si>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</si>
  <si>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</si>
  <si>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</si>
  <si>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</si>
  <si>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</si>
  <si>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</si>
  <si>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</si>
  <si>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</si>
  <si>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</si>
  <si>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</si>
  <si>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</si>
  <si>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</si>
  <si>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</si>
  <si>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</si>
  <si>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</si>
  <si>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</si>
  <si>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</si>
  <si>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</si>
  <si>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</si>
  <si>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</si>
  <si>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</si>
  <si>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</si>
  <si>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</si>
  <si>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</si>
  <si>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</si>
  <si>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</si>
  <si>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</si>
  <si>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</si>
  <si>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</si>
  <si>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</si>
  <si>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</si>
  <si>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</si>
  <si>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</si>
  <si>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</si>
  <si>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</si>
  <si>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</si>
  <si>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</si>
  <si>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</si>
  <si>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</si>
  <si>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</si>
  <si>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</si>
  <si>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</si>
  <si>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</si>
  <si>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</si>
  <si>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</si>
  <si>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</si>
  <si>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</si>
  <si>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</si>
  <si>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</si>
  <si>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</si>
  <si>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</si>
  <si>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</si>
  <si>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</si>
  <si>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</si>
  <si>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</si>
  <si>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</si>
  <si>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</si>
  <si>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</si>
  <si>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</si>
  <si>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</si>
  <si>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</si>
  <si>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</si>
  <si>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</si>
  <si>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</si>
  <si>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</si>
  <si>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</si>
  <si>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</si>
  <si>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</si>
  <si>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</si>
  <si>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</si>
  <si>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</si>
  <si>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</si>
  <si>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</si>
  <si>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</si>
  <si>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</si>
  <si>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</si>
  <si>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</si>
  <si>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</si>
  <si>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</si>
  <si>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</si>
  <si>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</si>
  <si>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</si>
  <si>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</si>
  <si>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</si>
  <si>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</si>
  <si>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</si>
  <si>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</si>
  <si>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</si>
  <si>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</si>
  <si>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</si>
  <si>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</si>
  <si>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</si>
  <si>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</si>
  <si>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</si>
  <si>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</si>
  <si>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</si>
  <si>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</si>
  <si>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</si>
  <si>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</si>
  <si>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</si>
  <si>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</si>
  <si>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</si>
  <si>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</si>
  <si>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</si>
  <si>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</si>
  <si>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</si>
  <si>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</si>
  <si>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</si>
  <si>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</si>
  <si>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</si>
  <si>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</si>
  <si>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</si>
  <si>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</si>
  <si>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</si>
  <si>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</si>
  <si>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</si>
  <si>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</si>
  <si>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</si>
  <si>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</si>
  <si>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</si>
  <si>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</si>
  <si>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</si>
  <si>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</si>
  <si>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</si>
  <si>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</si>
  <si>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</si>
  <si>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</si>
  <si>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</si>
  <si>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</si>
  <si>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</si>
  <si>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</si>
  <si>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</si>
  <si>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</si>
  <si>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</si>
  <si>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</si>
  <si>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</si>
  <si>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</si>
  <si>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</si>
  <si>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</si>
  <si>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</si>
  <si>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</si>
  <si>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</si>
  <si>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</si>
  <si>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</si>
  <si>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</si>
  <si>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</si>
  <si>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</si>
  <si>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</si>
  <si>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</si>
  <si>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</si>
  <si>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</si>
  <si>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</si>
  <si>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</si>
  <si>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</si>
  <si>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</si>
  <si>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</si>
  <si>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</si>
  <si>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</si>
  <si>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</si>
  <si>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</si>
  <si>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</si>
  <si>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</si>
  <si>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</si>
  <si>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</si>
  <si>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</si>
  <si>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</si>
  <si>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</si>
  <si>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</si>
  <si>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</si>
  <si>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</si>
  <si>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</si>
  <si>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</si>
  <si>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</si>
  <si>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</si>
  <si>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</si>
  <si>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</si>
  <si>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</si>
  <si>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</si>
  <si>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</si>
  <si>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</si>
  <si>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</si>
  <si>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</si>
  <si>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</si>
  <si>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</si>
  <si>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</si>
  <si>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</si>
  <si>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</si>
  <si>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</si>
  <si>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</si>
  <si>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</si>
  <si>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</si>
  <si>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</si>
  <si>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</si>
  <si>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</si>
  <si>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</si>
  <si>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</si>
  <si>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</si>
  <si>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</si>
  <si>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</si>
  <si>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</si>
  <si>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</si>
  <si>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</si>
  <si>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</si>
  <si>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</si>
  <si>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</si>
  <si>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</si>
  <si>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</si>
  <si>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</si>
  <si>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</si>
  <si>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</si>
  <si>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</si>
  <si>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</si>
  <si>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</si>
  <si>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</si>
  <si>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</si>
  <si>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</si>
  <si>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</si>
  <si>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</si>
  <si>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</si>
  <si>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</si>
  <si>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</si>
  <si>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</si>
  <si>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</si>
  <si>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</si>
  <si>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</si>
  <si>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</si>
  <si>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</si>
  <si>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</si>
  <si>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</si>
  <si>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</si>
  <si>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</si>
  <si>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</si>
  <si>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</si>
  <si>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</si>
  <si>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</si>
  <si>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</si>
  <si>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</si>
  <si>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</si>
  <si>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</si>
  <si>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</si>
  <si>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</si>
  <si>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</si>
  <si>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</si>
  <si>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</si>
  <si>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</si>
  <si>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</si>
  <si>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</si>
  <si>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</si>
  <si>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</si>
  <si>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</si>
  <si>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</si>
  <si>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</si>
  <si>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</si>
  <si>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</si>
  <si>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</si>
  <si>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</si>
  <si>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</si>
  <si>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</si>
  <si>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</si>
  <si>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</si>
  <si>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</si>
  <si>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</si>
  <si>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</si>
  <si>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</si>
  <si>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</si>
  <si>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</si>
  <si>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</si>
  <si>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</si>
  <si>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</si>
  <si>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</si>
  <si>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</si>
  <si>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</si>
  <si>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</si>
  <si>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</si>
  <si>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</si>
  <si>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</si>
  <si>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</si>
  <si>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</si>
  <si>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</si>
  <si>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</si>
  <si>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</si>
  <si>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</si>
  <si>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</si>
  <si>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</si>
  <si>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</si>
  <si>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</si>
  <si>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</si>
  <si>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</si>
  <si>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</si>
  <si>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</si>
  <si>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</si>
  <si>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</si>
  <si>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</si>
  <si>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</si>
  <si>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</si>
  <si>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</si>
  <si>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</si>
  <si>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</si>
  <si>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</si>
  <si>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</si>
  <si>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</si>
  <si>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</si>
  <si>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</si>
  <si>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</si>
  <si>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</si>
  <si>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</si>
  <si>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</si>
  <si>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</si>
  <si>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</si>
  <si>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</si>
  <si>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</si>
  <si>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</si>
  <si>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</si>
  <si>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</si>
  <si>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</si>
  <si>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</si>
  <si>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</si>
  <si>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</si>
  <si>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</si>
  <si>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</si>
  <si>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</si>
  <si>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</si>
  <si>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</si>
  <si>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</si>
  <si>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</si>
  <si>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</si>
  <si>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</si>
  <si>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</si>
  <si>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</si>
  <si>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</si>
  <si>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</si>
  <si>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</si>
  <si>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</si>
  <si>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</si>
  <si>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</si>
  <si>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</si>
  <si>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</si>
  <si>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</si>
  <si>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</si>
  <si>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</si>
  <si>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</si>
  <si>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</si>
  <si>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</si>
  <si>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</si>
  <si>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</si>
  <si>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</si>
  <si>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</si>
  <si>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</si>
  <si>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</si>
  <si>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</si>
  <si>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</si>
  <si>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</si>
  <si>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</si>
  <si>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</si>
  <si>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</si>
  <si>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</si>
  <si>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</si>
  <si>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</si>
  <si>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</si>
  <si>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</si>
  <si>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</si>
  <si>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</si>
  <si>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</si>
  <si>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</si>
  <si>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</si>
  <si>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</si>
  <si>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</si>
  <si>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</si>
  <si>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</si>
  <si>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</si>
  <si>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</si>
  <si>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</si>
  <si>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</si>
  <si>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</si>
  <si>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</si>
  <si>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</si>
  <si>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</si>
  <si>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</si>
  <si>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</si>
  <si>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</si>
  <si>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</si>
  <si>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</si>
  <si>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</si>
  <si>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</si>
  <si>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</si>
  <si>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</si>
  <si>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</si>
  <si>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</si>
  <si>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</si>
  <si>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</si>
  <si>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</si>
  <si>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</si>
  <si>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</si>
  <si>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</si>
  <si>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</si>
  <si>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</si>
  <si>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</si>
  <si>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</si>
  <si>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</si>
  <si>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</si>
  <si>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</si>
  <si>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</si>
  <si>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</si>
  <si>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</si>
  <si>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</si>
  <si>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</si>
  <si>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</si>
  <si>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</si>
  <si>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</si>
  <si>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</si>
  <si>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</si>
  <si>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</si>
  <si>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</si>
  <si>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</si>
  <si>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</si>
  <si>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</si>
  <si>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</si>
  <si>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</si>
  <si>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</si>
  <si>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</si>
  <si>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</si>
  <si>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</si>
  <si>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</si>
  <si>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</si>
  <si>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</si>
  <si>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</si>
  <si>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</si>
  <si>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</si>
  <si>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</si>
  <si>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</si>
  <si>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</si>
  <si>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</si>
  <si>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</si>
  <si>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</si>
  <si>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</si>
  <si>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</si>
  <si>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</si>
  <si>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</si>
  <si>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</si>
  <si>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</si>
  <si>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</si>
  <si>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</si>
  <si>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</si>
  <si>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</si>
  <si>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</si>
  <si>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</si>
  <si>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</si>
  <si>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</si>
  <si>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</si>
  <si>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</si>
  <si>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</si>
  <si>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</si>
  <si>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</si>
  <si>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</si>
  <si>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</si>
  <si>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</si>
  <si>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</si>
  <si>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</si>
  <si>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</si>
  <si>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</si>
  <si>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</si>
  <si>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</si>
  <si>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</si>
  <si>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</si>
  <si>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</si>
  <si>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</si>
  <si>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</si>
  <si>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</si>
  <si>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</si>
  <si>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</si>
  <si>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</si>
  <si>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</si>
  <si>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</si>
  <si>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</si>
  <si>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</si>
  <si>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</si>
  <si>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</si>
  <si>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</si>
  <si>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</si>
  <si>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</si>
  <si>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</si>
  <si>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</si>
  <si>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</si>
  <si>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</si>
  <si>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</si>
  <si>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</si>
  <si>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</si>
  <si>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</si>
  <si>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</si>
  <si>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</si>
  <si>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</si>
  <si>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</si>
  <si>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</si>
  <si>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</si>
  <si>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</si>
  <si>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</si>
  <si>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</si>
  <si>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</si>
  <si>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</si>
  <si>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</si>
  <si>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</si>
  <si>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</si>
  <si>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</si>
  <si>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</si>
  <si>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</si>
  <si>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</si>
  <si>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</si>
  <si>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</si>
  <si>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</si>
  <si>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</si>
  <si>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</si>
  <si>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</si>
  <si>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</si>
  <si>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</si>
  <si>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</si>
  <si>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</si>
  <si>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</si>
  <si>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</si>
  <si>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</si>
  <si>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</si>
  <si>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</si>
  <si>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</si>
  <si>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</si>
  <si>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</si>
  <si>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</si>
  <si>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</si>
  <si>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</si>
  <si>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</si>
  <si>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</si>
  <si>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</si>
  <si>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</si>
  <si>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</si>
  <si>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</si>
  <si>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</si>
  <si>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</si>
  <si>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</si>
  <si>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</si>
  <si>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</si>
  <si>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</si>
  <si>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</si>
  <si>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</si>
  <si>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</si>
  <si>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</si>
  <si>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</si>
  <si>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</si>
  <si>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</si>
  <si>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</si>
  <si>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</si>
  <si>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</si>
  <si>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</si>
  <si>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</si>
  <si>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</si>
  <si>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</si>
  <si>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</si>
  <si>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</si>
  <si>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</si>
  <si>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</si>
  <si>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</si>
  <si>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</si>
  <si>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</si>
  <si>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</si>
  <si>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</si>
  <si>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</si>
  <si>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</si>
  <si>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</si>
  <si>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</si>
  <si>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</si>
  <si>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</si>
  <si>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</si>
  <si>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</si>
  <si>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</si>
  <si>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</si>
  <si>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</si>
  <si>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</si>
  <si>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</si>
  <si>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</si>
  <si>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</si>
  <si>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</si>
  <si>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</si>
  <si>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</si>
  <si>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</si>
  <si>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</si>
  <si>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</si>
  <si>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</si>
  <si>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</si>
  <si>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</si>
  <si>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</si>
  <si>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</si>
  <si>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</si>
  <si>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</si>
  <si>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</si>
  <si>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</si>
  <si>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</si>
  <si>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</si>
  <si>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</si>
  <si>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</si>
  <si>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</si>
  <si>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</si>
  <si>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</si>
  <si>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</si>
  <si>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</si>
  <si>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</si>
  <si>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</si>
  <si>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</si>
  <si>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</si>
  <si>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</si>
  <si>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</si>
  <si>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</si>
  <si>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</si>
  <si>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</si>
  <si>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</si>
  <si>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</si>
  <si>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</si>
  <si>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</si>
  <si>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</si>
  <si>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</si>
  <si>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</si>
  <si>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</si>
  <si>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</si>
  <si>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</si>
  <si>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</si>
  <si>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</si>
  <si>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</si>
  <si>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</si>
  <si>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</si>
  <si>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</si>
  <si>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</si>
  <si>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</si>
  <si>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</si>
  <si>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</si>
  <si>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</si>
  <si>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</si>
  <si>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</si>
  <si>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</si>
  <si>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</si>
  <si>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</si>
  <si>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</si>
  <si>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</si>
  <si>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</si>
  <si>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</si>
  <si>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</si>
  <si>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</si>
  <si>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</si>
  <si>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</si>
  <si>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</si>
  <si>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</si>
  <si>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</si>
  <si>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</si>
  <si>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</si>
  <si>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</si>
  <si>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</si>
  <si>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</si>
  <si>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</si>
  <si>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</si>
  <si>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</si>
  <si>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</si>
  <si>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</si>
  <si>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</si>
  <si>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</si>
  <si>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</si>
  <si>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</si>
  <si>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</si>
  <si>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</si>
  <si>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</si>
  <si>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</si>
  <si>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</si>
  <si>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</si>
  <si>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</si>
  <si>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</si>
  <si>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</si>
  <si>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</si>
  <si>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</si>
  <si>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</si>
  <si>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</si>
  <si>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</si>
  <si>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</si>
  <si>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</si>
  <si>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</si>
  <si>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</si>
  <si>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</si>
  <si>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</si>
  <si>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</si>
  <si>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</si>
  <si>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</si>
  <si>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</si>
  <si>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</si>
  <si>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</si>
  <si>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</si>
  <si>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</si>
  <si>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</si>
  <si>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</si>
  <si>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</si>
  <si>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</si>
  <si>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</si>
  <si>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</si>
  <si>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</si>
  <si>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</si>
  <si>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</si>
  <si>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</si>
  <si>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</si>
  <si>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</si>
  <si>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</si>
  <si>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</si>
  <si>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</si>
  <si>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</si>
  <si>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</si>
  <si>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</si>
  <si>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</si>
  <si>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</si>
  <si>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</si>
  <si>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</si>
  <si>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</si>
  <si>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</si>
  <si>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</si>
  <si>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</si>
  <si>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</si>
  <si>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</si>
  <si>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</si>
  <si>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</si>
  <si>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</si>
  <si>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</si>
  <si>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</si>
  <si>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</si>
  <si>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</si>
  <si>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</si>
  <si>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</si>
  <si>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</si>
  <si>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</si>
  <si>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</si>
  <si>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</si>
  <si>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</si>
  <si>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</si>
  <si>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</si>
  <si>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</si>
  <si>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</si>
  <si>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</si>
  <si>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</si>
  <si>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</si>
  <si>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</si>
  <si>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</si>
  <si>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</si>
  <si>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</si>
  <si>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</si>
  <si>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</si>
  <si>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</si>
  <si>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</si>
  <si>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</si>
  <si>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</si>
  <si>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</si>
  <si>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</si>
  <si>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</si>
  <si>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</si>
  <si>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</si>
  <si>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</si>
  <si>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</si>
  <si>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</si>
  <si>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</si>
  <si>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</si>
  <si>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</si>
  <si>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</si>
  <si>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</si>
  <si>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</si>
  <si>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</si>
  <si>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</si>
  <si>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</si>
  <si>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</si>
  <si>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</si>
  <si>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</si>
  <si>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</si>
  <si>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</si>
  <si>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</si>
  <si>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</si>
  <si>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</si>
  <si>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</si>
  <si>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</si>
  <si>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</si>
  <si>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</si>
  <si>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</si>
  <si>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</si>
  <si>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</si>
  <si>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</si>
  <si>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</si>
  <si>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</si>
  <si>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</si>
  <si>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</si>
  <si>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</si>
  <si>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</si>
  <si>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</si>
  <si>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</si>
  <si>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</si>
  <si>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</si>
  <si>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</si>
  <si>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</si>
  <si>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</si>
  <si>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</si>
  <si>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</si>
  <si>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</si>
  <si>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</si>
  <si>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</si>
  <si>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</si>
  <si>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</si>
  <si>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</si>
  <si>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</si>
  <si>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</si>
  <si>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</si>
  <si>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</si>
  <si>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</si>
  <si>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</si>
  <si>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</si>
  <si>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</si>
  <si>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</si>
  <si>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</si>
  <si>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</si>
  <si>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</si>
  <si>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</si>
  <si>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</si>
  <si>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</si>
  <si>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</si>
  <si>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</si>
  <si>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</si>
  <si>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</si>
  <si>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</si>
  <si>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</si>
  <si>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</si>
  <si>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</si>
  <si>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</si>
  <si>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</si>
  <si>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</si>
  <si>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</si>
  <si>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</si>
  <si>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</si>
  <si>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</si>
  <si>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</si>
  <si>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</si>
  <si>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</si>
  <si>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</si>
  <si>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</si>
  <si>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</si>
  <si>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</si>
  <si>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</si>
  <si>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</si>
  <si>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</si>
  <si>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</si>
  <si>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</si>
  <si>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</si>
  <si>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</si>
  <si>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</si>
  <si>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</si>
  <si>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</si>
  <si>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</si>
  <si>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</si>
  <si>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</si>
  <si>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</si>
  <si>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</si>
  <si>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</si>
  <si>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</si>
  <si>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</si>
  <si>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</si>
  <si>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</si>
  <si>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</si>
  <si>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</si>
  <si>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</si>
  <si>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</si>
  <si>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</si>
  <si>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</si>
  <si>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</si>
  <si>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</si>
  <si>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</si>
  <si>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</si>
  <si>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</si>
  <si>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</si>
  <si>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</si>
  <si>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</si>
  <si>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</si>
  <si>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</si>
  <si>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</si>
  <si>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</si>
  <si>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</si>
  <si>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</si>
  <si>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</si>
  <si>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</si>
  <si>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</si>
  <si>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</si>
  <si>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</si>
  <si>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</si>
  <si>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</si>
  <si>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</si>
  <si>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</si>
  <si>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</si>
  <si>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</si>
  <si>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</si>
  <si>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</si>
  <si>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</si>
  <si>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</si>
  <si>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</si>
  <si>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</si>
  <si>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</si>
  <si>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</si>
  <si>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</si>
  <si>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</si>
  <si>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</si>
  <si>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</si>
  <si>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</si>
  <si>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</si>
  <si>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</si>
  <si>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</si>
  <si>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</si>
  <si>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</si>
  <si>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</si>
  <si>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</si>
  <si>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</si>
  <si>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</si>
  <si>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</si>
  <si>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</si>
  <si>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</si>
  <si>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</si>
  <si>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</si>
  <si>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</si>
  <si>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</si>
  <si>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</si>
  <si>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</si>
  <si>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</si>
  <si>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</si>
  <si>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</si>
  <si>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</si>
  <si>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</si>
  <si>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</si>
  <si>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</si>
  <si>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</si>
  <si>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</si>
  <si>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</si>
  <si>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</si>
  <si>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</si>
  <si>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</si>
  <si>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</si>
  <si>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</si>
  <si>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</si>
  <si>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</si>
  <si>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</si>
  <si>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</si>
  <si>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</si>
  <si>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</si>
  <si>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</si>
  <si>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</si>
  <si>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</si>
  <si>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</si>
  <si>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</si>
  <si>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</si>
  <si>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</si>
  <si>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</si>
  <si>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</si>
  <si>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</si>
  <si>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</si>
  <si>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</si>
  <si>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</si>
  <si>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</si>
  <si>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</si>
  <si>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</si>
  <si>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</si>
  <si>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</si>
  <si>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</si>
  <si>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</si>
  <si>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</si>
  <si>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</si>
  <si>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</si>
  <si>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</si>
  <si>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</si>
  <si>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</si>
  <si>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</si>
  <si>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</si>
  <si>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</si>
  <si>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</si>
  <si>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</si>
  <si>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</si>
  <si>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</si>
  <si>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</si>
  <si>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</si>
  <si>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</si>
  <si>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</si>
  <si>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</si>
  <si>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</si>
  <si>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</si>
  <si>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</si>
  <si>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</si>
  <si>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</si>
  <si>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</si>
  <si>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</si>
  <si>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</si>
  <si>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</si>
  <si>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</si>
  <si>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</si>
  <si>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</si>
  <si>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</si>
  <si>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</si>
  <si>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</si>
  <si>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</si>
  <si>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</si>
  <si>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</si>
  <si>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</si>
  <si>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</si>
  <si>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</si>
  <si>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</si>
  <si>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</si>
  <si>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</si>
  <si>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</si>
  <si>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</si>
  <si>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</si>
  <si>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</si>
  <si>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</si>
  <si>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</si>
  <si>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</si>
  <si>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</si>
  <si>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</si>
  <si>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</si>
  <si>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</si>
  <si>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</si>
  <si>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</si>
  <si>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</si>
  <si>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</si>
  <si>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</si>
  <si>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</si>
  <si>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</si>
  <si>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</si>
  <si>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</si>
  <si>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</si>
  <si>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</si>
  <si>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</si>
  <si>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</si>
  <si>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</si>
  <si>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</si>
  <si>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</si>
  <si>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</si>
  <si>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</si>
  <si>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</si>
  <si>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</si>
  <si>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</si>
  <si>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</si>
  <si>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</si>
  <si>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</si>
  <si>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</si>
  <si>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</si>
  <si>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</si>
  <si>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</si>
  <si>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</si>
  <si>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</si>
  <si>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</si>
  <si>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</si>
  <si>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</si>
  <si>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</si>
  <si>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</si>
  <si>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</si>
  <si>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</si>
  <si>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</si>
  <si>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</si>
  <si>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</si>
  <si>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</si>
  <si>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</si>
  <si>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</si>
  <si>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</si>
  <si>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</si>
  <si>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</si>
  <si>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</si>
  <si>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</si>
  <si>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</si>
  <si>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</si>
  <si>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</si>
  <si>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</si>
  <si>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</si>
  <si>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</si>
  <si>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</si>
  <si>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</si>
  <si>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</si>
  <si>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</si>
  <si>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</si>
  <si>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</si>
  <si>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</si>
  <si>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</si>
  <si>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</si>
  <si>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</si>
  <si>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</si>
  <si>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</si>
  <si>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</si>
  <si>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</si>
  <si>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</si>
  <si>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</si>
  <si>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</si>
  <si>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</si>
  <si>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</si>
  <si>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</si>
  <si>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</si>
  <si>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</si>
  <si>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</si>
  <si>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</si>
  <si>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</si>
  <si>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</si>
  <si>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</si>
  <si>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</si>
  <si>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</si>
  <si>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</si>
  <si>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</si>
  <si>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</si>
  <si>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</si>
  <si>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</si>
  <si>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</si>
  <si>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</si>
  <si>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</si>
  <si>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</si>
  <si>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</si>
  <si>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</si>
  <si>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</si>
  <si>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</si>
  <si>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</si>
  <si>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</si>
  <si>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</si>
  <si>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</si>
  <si>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</si>
  <si>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</si>
  <si>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</si>
  <si>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</si>
  <si>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</si>
  <si>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</si>
  <si>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</si>
  <si>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</si>
  <si>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</si>
  <si>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</si>
  <si>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</si>
  <si>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</si>
  <si>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</si>
  <si>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</si>
  <si>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</si>
  <si>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</si>
  <si>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</si>
  <si>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</si>
  <si>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</si>
  <si>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</si>
  <si>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</si>
  <si>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</si>
  <si>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</si>
  <si>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</si>
  <si>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</si>
  <si>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</si>
  <si>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</si>
  <si>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</si>
  <si>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</si>
  <si>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</si>
  <si>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</si>
  <si>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</si>
  <si>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</si>
  <si>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</si>
  <si>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</si>
  <si>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</si>
  <si>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</si>
  <si>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</si>
  <si>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</si>
  <si>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</si>
  <si>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</si>
  <si>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</si>
  <si>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</si>
  <si>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</si>
  <si>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</si>
  <si>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</si>
  <si>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</si>
  <si>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</si>
  <si>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</si>
  <si>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</si>
  <si>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</si>
  <si>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</si>
  <si>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</si>
  <si>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</si>
  <si>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</si>
  <si>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</si>
  <si>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</si>
  <si>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</si>
  <si>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</si>
  <si>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</si>
  <si>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</si>
  <si>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</si>
  <si>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</si>
  <si>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</si>
  <si>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</si>
  <si>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</si>
  <si>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</si>
  <si>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</si>
  <si>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</si>
  <si>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</si>
  <si>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</si>
  <si>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</si>
  <si>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</si>
  <si>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</si>
  <si>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</si>
  <si>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</si>
  <si>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</si>
  <si>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</si>
  <si>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</si>
  <si>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</si>
  <si>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</si>
  <si>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</si>
  <si>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</si>
  <si>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</si>
  <si>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</si>
  <si>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</si>
  <si>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</si>
  <si>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</si>
  <si>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</si>
  <si>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</si>
  <si>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</si>
  <si>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</si>
  <si>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</si>
  <si>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</si>
  <si>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</si>
  <si>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</si>
  <si>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</si>
  <si>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</si>
  <si>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</si>
  <si>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</si>
  <si>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</si>
  <si>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</si>
  <si>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</si>
  <si>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</si>
  <si>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</si>
  <si>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</si>
  <si>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</si>
  <si>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</si>
  <si>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</si>
  <si>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</si>
  <si>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</si>
  <si>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</si>
  <si>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</si>
  <si>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</si>
  <si>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</si>
  <si>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</si>
  <si>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</si>
  <si>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</si>
  <si>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</si>
  <si>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</si>
  <si>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</si>
  <si>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</si>
  <si>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</si>
  <si>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</si>
  <si>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</si>
  <si>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</si>
  <si>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</si>
  <si>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</si>
  <si>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</si>
  <si>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</si>
  <si>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</si>
  <si>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</si>
  <si>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</si>
  <si>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</si>
  <si>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</si>
  <si>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</si>
  <si>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</si>
  <si>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</si>
  <si>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</si>
  <si>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</si>
  <si>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</si>
  <si>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</si>
  <si>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</si>
  <si>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</si>
  <si>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</si>
  <si>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</si>
  <si>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</si>
  <si>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</si>
  <si>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</si>
  <si>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</si>
  <si>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</si>
  <si>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</si>
  <si>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</si>
  <si>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</si>
  <si>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</si>
  <si>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</si>
  <si>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</si>
  <si>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</si>
  <si>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</si>
  <si>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</si>
  <si>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</si>
  <si>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</si>
  <si>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</si>
  <si>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</si>
  <si>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</si>
  <si>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</si>
  <si>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</si>
  <si>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</si>
  <si>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</si>
  <si>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</si>
  <si>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</si>
  <si>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</si>
  <si>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</si>
  <si>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</si>
  <si>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</si>
  <si>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</si>
  <si>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</si>
  <si>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</si>
  <si>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</si>
  <si>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</si>
  <si>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</si>
  <si>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</si>
  <si>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</si>
  <si>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</si>
  <si>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</si>
  <si>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</si>
  <si>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</si>
  <si>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</si>
  <si>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</si>
  <si>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</si>
  <si>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</si>
  <si>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</si>
  <si>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</si>
  <si>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</si>
  <si>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</si>
  <si>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</si>
  <si>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</si>
  <si>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</si>
  <si>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</si>
  <si>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</si>
  <si>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</si>
  <si>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</si>
  <si>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</si>
  <si>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</si>
  <si>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</si>
  <si>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</si>
  <si>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</si>
  <si>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</si>
  <si>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</si>
  <si>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</si>
  <si>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</si>
  <si>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</si>
  <si>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</si>
  <si>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</si>
  <si>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</si>
  <si>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</si>
  <si>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</si>
  <si>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</si>
  <si>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</si>
  <si>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</si>
  <si>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</si>
  <si>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</si>
  <si>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</si>
  <si>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</si>
  <si>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</si>
  <si>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</si>
  <si>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</si>
  <si>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</si>
  <si>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</si>
  <si>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</si>
  <si>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</si>
  <si>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</si>
  <si>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</si>
  <si>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</si>
  <si>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</si>
  <si>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</si>
  <si>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</si>
  <si>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</si>
  <si>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</si>
  <si>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</si>
  <si>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</si>
  <si>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</si>
  <si>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</si>
  <si>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</si>
  <si>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</si>
  <si>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</si>
  <si>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</si>
  <si>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</si>
  <si>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</si>
  <si>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</si>
  <si>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</si>
  <si>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</si>
  <si>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</si>
  <si>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</si>
  <si>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</si>
  <si>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</si>
  <si>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</si>
  <si>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</si>
  <si>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</si>
  <si>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</si>
  <si>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</si>
  <si>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</si>
  <si>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</si>
  <si>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</si>
  <si>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</si>
  <si>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</si>
  <si>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</si>
  <si>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</si>
  <si>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</si>
  <si>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</si>
  <si>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</si>
  <si>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</si>
  <si>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</si>
  <si>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</si>
  <si>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</si>
  <si>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</si>
  <si>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</si>
  <si>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</si>
  <si>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</si>
  <si>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</si>
  <si>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</si>
  <si>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</si>
  <si>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</si>
  <si>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</si>
  <si>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</si>
  <si>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</si>
  <si>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</si>
  <si>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</si>
  <si>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</si>
  <si>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</si>
  <si>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</si>
  <si>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</si>
  <si>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</si>
  <si>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</si>
  <si>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</si>
  <si>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</si>
  <si>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</si>
  <si>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</si>
  <si>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</si>
  <si>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</si>
  <si>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</si>
  <si>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</si>
  <si>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</si>
  <si>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</si>
  <si>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</si>
  <si>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</si>
  <si>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</si>
  <si>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</si>
  <si>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</si>
  <si>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</si>
  <si>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</si>
  <si>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</si>
  <si>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</si>
  <si>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</si>
  <si>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</si>
  <si>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</si>
  <si>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</si>
  <si>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</si>
  <si>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</si>
  <si>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</si>
  <si>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</si>
  <si>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</si>
  <si>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</si>
  <si>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</si>
  <si>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</si>
  <si>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</si>
  <si>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</si>
  <si>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</si>
  <si>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</si>
  <si>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</si>
  <si>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</si>
  <si>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</si>
  <si>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</si>
  <si>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</si>
  <si>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</si>
  <si>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</si>
  <si>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</si>
  <si>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</si>
  <si>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</si>
  <si>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</si>
  <si>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</si>
  <si>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</si>
  <si>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</si>
  <si>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</si>
  <si>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</si>
  <si>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</si>
  <si>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</si>
  <si>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</si>
  <si>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</si>
  <si>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</si>
  <si>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</si>
  <si>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</si>
  <si>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</si>
  <si>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</si>
  <si>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</si>
  <si>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</si>
  <si>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</si>
  <si>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</si>
  <si>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</si>
  <si>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</si>
  <si>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</si>
  <si>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</si>
  <si>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</si>
  <si>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</si>
  <si>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</si>
  <si>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</si>
  <si>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</si>
  <si>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</si>
  <si>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</si>
  <si>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</si>
  <si>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</si>
  <si>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</si>
  <si>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</si>
  <si>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</si>
  <si>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</si>
  <si>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</si>
  <si>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</si>
  <si>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</si>
  <si>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</si>
  <si>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</si>
  <si>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</si>
  <si>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</si>
  <si>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</si>
  <si>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</si>
  <si>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</si>
  <si>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</si>
  <si>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</si>
  <si>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</si>
  <si>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</si>
  <si>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</si>
  <si>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</si>
  <si>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</si>
  <si>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</si>
  <si>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</si>
  <si>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</si>
  <si>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</si>
  <si>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</si>
  <si>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</si>
  <si>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</si>
  <si>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</si>
  <si>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</si>
  <si>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</si>
  <si>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</si>
  <si>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</si>
  <si>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</si>
  <si>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</si>
  <si>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</si>
  <si>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</si>
  <si>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</si>
  <si>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</si>
  <si>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</si>
  <si>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</si>
  <si>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</si>
  <si>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</si>
  <si>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</si>
  <si>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</si>
  <si>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</si>
  <si>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</si>
  <si>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</si>
  <si>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</si>
  <si>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</si>
  <si>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</si>
  <si>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</si>
  <si>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</si>
  <si>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</si>
  <si>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</si>
  <si>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</si>
  <si>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</si>
  <si>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</si>
  <si>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</si>
  <si>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</si>
  <si>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</si>
  <si>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</si>
  <si>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</si>
  <si>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</si>
  <si>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</si>
  <si>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</si>
  <si>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</si>
  <si>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</si>
  <si>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</si>
  <si>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</si>
  <si>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</si>
  <si>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</si>
  <si>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</si>
  <si>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</si>
  <si>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</si>
  <si>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</si>
  <si>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</si>
  <si>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</si>
  <si>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</si>
  <si>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</si>
  <si>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</si>
  <si>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</si>
  <si>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</si>
  <si>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</si>
  <si>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</si>
  <si>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</si>
  <si>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</si>
  <si>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</si>
  <si>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</si>
  <si>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</si>
  <si>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</si>
  <si>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</si>
  <si>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</si>
  <si>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</si>
  <si>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</si>
  <si>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</si>
  <si>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</si>
  <si>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</si>
  <si>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</si>
  <si>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</si>
  <si>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</si>
  <si>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</si>
  <si>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</si>
  <si>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</si>
  <si>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</si>
  <si>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</si>
  <si>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</si>
  <si>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</si>
  <si>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</si>
  <si>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</si>
  <si>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</si>
  <si>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</si>
  <si>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</si>
  <si>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</si>
  <si>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</si>
  <si>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</si>
  <si>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</si>
  <si>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</si>
  <si>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</si>
  <si>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</si>
  <si>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</si>
  <si>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</si>
  <si>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</si>
  <si>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</si>
  <si>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</si>
  <si>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</si>
  <si>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</si>
  <si>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</si>
  <si>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</si>
  <si>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</si>
  <si>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</si>
  <si>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</si>
  <si>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</si>
  <si>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</si>
  <si>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</si>
  <si>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</si>
  <si>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</si>
  <si>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</si>
  <si>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</si>
  <si>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</si>
  <si>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</si>
  <si>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</si>
  <si>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</si>
  <si>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</si>
  <si>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</si>
  <si>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</si>
  <si>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</si>
  <si>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</si>
  <si>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</si>
  <si>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</si>
  <si>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</si>
  <si>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</si>
  <si>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</si>
  <si>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</si>
  <si>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</si>
  <si>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</si>
  <si>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</si>
  <si>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</si>
  <si>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</si>
  <si>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</si>
  <si>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</si>
  <si>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</si>
  <si>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</si>
  <si>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</si>
  <si>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</si>
  <si>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</si>
  <si>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</si>
  <si>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</si>
  <si>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</si>
  <si>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</si>
  <si>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</si>
  <si>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</si>
  <si>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</si>
  <si>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</si>
  <si>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</si>
  <si>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</si>
  <si>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</si>
  <si>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</si>
  <si>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</si>
  <si>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</si>
  <si>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</si>
  <si>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</si>
  <si>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</si>
  <si>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</si>
  <si>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</si>
  <si>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</si>
  <si>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</si>
  <si>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</si>
  <si>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</si>
  <si>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</si>
  <si>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</si>
  <si>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</si>
  <si>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</si>
  <si>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</si>
  <si>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</si>
  <si>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</si>
  <si>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</si>
  <si>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</si>
  <si>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</si>
  <si>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</si>
  <si>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</si>
  <si>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</si>
  <si>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</si>
  <si>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</si>
  <si>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</si>
  <si>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</si>
  <si>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</si>
  <si>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</si>
  <si>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</si>
  <si>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</si>
  <si>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</si>
  <si>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</si>
  <si>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</si>
  <si>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</si>
  <si>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</si>
  <si>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</si>
  <si>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</si>
  <si>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</si>
  <si>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</si>
  <si>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</si>
  <si>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</si>
  <si>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</si>
  <si>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</si>
  <si>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</si>
  <si>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</si>
  <si>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</si>
  <si>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</si>
  <si>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</si>
  <si>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</si>
  <si>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</si>
  <si>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</si>
  <si>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</si>
  <si>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</si>
  <si>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</si>
  <si>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</si>
  <si>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</si>
  <si>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</si>
  <si>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</si>
  <si>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</si>
  <si>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</si>
  <si>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</si>
  <si>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</si>
  <si>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</si>
  <si>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</si>
  <si>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</si>
  <si>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</si>
  <si>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</si>
  <si>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</si>
  <si>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</si>
  <si>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</si>
  <si>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</si>
  <si>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</si>
  <si>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</si>
  <si>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</si>
  <si>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</si>
  <si>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</si>
  <si>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</si>
  <si>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</si>
  <si>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</si>
  <si>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</si>
  <si>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</si>
  <si>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</si>
  <si>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</si>
  <si>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</si>
  <si>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</si>
  <si>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</si>
  <si>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</si>
  <si>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</si>
  <si>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</si>
  <si>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</si>
  <si>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</si>
  <si>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</si>
  <si>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</si>
  <si>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</si>
  <si>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</si>
  <si>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</si>
  <si>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</si>
  <si>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</si>
  <si>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</si>
  <si>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</si>
  <si>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</si>
  <si>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</si>
  <si>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</si>
  <si>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</si>
  <si>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</si>
  <si>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</si>
  <si>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</si>
  <si>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</si>
  <si>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</si>
  <si>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</si>
  <si>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</si>
  <si>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</si>
  <si>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</si>
  <si>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</si>
  <si>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</si>
  <si>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</si>
  <si>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</si>
  <si>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</si>
  <si>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</si>
  <si>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</si>
  <si>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</si>
  <si>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</si>
  <si>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</si>
  <si>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</si>
  <si>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</si>
  <si>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</si>
  <si>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</si>
  <si>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</si>
  <si>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</si>
  <si>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</si>
  <si>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</si>
  <si>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</si>
  <si>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</si>
  <si>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</si>
  <si>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</si>
  <si>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</si>
  <si>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</si>
  <si>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</si>
  <si>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</si>
  <si>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</si>
  <si>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</si>
  <si>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</si>
  <si>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</si>
  <si>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</si>
  <si>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</si>
  <si>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</si>
  <si>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</si>
  <si>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</si>
  <si>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</si>
  <si>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</si>
  <si>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</si>
  <si>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</si>
  <si>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</si>
  <si>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</si>
  <si>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</si>
  <si>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</si>
  <si>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</si>
  <si>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</si>
  <si>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</si>
  <si>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</si>
  <si>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</si>
  <si>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</si>
  <si>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</si>
  <si>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</si>
  <si>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</si>
  <si>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</si>
  <si>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</si>
  <si>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</si>
  <si>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</si>
  <si>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</si>
  <si>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</si>
  <si>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</si>
  <si>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</si>
  <si>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</si>
  <si>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</si>
  <si>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</si>
  <si>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</si>
  <si>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</si>
  <si>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</si>
  <si>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</si>
  <si>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</si>
  <si>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</si>
  <si>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</si>
  <si>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</si>
  <si>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</si>
  <si>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</si>
  <si>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</si>
  <si>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</si>
  <si>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</si>
  <si>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</si>
  <si>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</si>
  <si>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</si>
  <si>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</si>
  <si>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</si>
  <si>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</si>
  <si>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</si>
  <si>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</si>
  <si>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</si>
  <si>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</si>
  <si>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</si>
  <si>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</si>
  <si>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</si>
  <si>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</si>
  <si>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</si>
  <si>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</si>
  <si>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</si>
  <si>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</si>
  <si>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</si>
  <si>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</si>
  <si>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</si>
  <si>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</si>
  <si>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</si>
  <si>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</si>
  <si>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</si>
  <si>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</si>
  <si>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</si>
  <si>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</si>
  <si>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</si>
  <si>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</si>
  <si>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</si>
  <si>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</si>
  <si>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</si>
  <si>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</si>
  <si>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</si>
  <si>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</si>
  <si>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</si>
  <si>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</si>
  <si>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</si>
  <si>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</si>
  <si>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</si>
  <si>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</si>
  <si>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</si>
  <si>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</si>
  <si>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</si>
  <si>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</si>
  <si>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</si>
  <si>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</si>
  <si>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</si>
  <si>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</si>
  <si>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</si>
  <si>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</si>
  <si>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</si>
  <si>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</si>
  <si>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</si>
  <si>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</si>
  <si>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</si>
  <si>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</si>
  <si>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</si>
  <si>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</si>
  <si>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</si>
  <si>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</si>
  <si>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</si>
  <si>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</si>
  <si>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</si>
  <si>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</si>
  <si>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</si>
  <si>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</si>
  <si>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</si>
  <si>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</si>
  <si>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</si>
  <si>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</si>
  <si>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</si>
  <si>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</si>
  <si>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</si>
  <si>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</si>
  <si>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</si>
  <si>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</si>
  <si>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</si>
  <si>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</si>
  <si>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</si>
  <si>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</si>
  <si>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</si>
  <si>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</si>
  <si>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</si>
  <si>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</si>
  <si>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</si>
  <si>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</si>
  <si>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</si>
  <si>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</si>
  <si>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</si>
  <si>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</si>
  <si>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</si>
  <si>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</si>
  <si>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</si>
  <si>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</si>
  <si>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</si>
  <si>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</si>
  <si>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</si>
  <si>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</si>
  <si>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</si>
  <si>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</si>
  <si>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</si>
  <si>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</si>
  <si>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</si>
  <si>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</si>
  <si>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</si>
  <si>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</si>
  <si>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</si>
  <si>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</si>
  <si>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</si>
  <si>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</si>
  <si>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</si>
  <si>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</si>
  <si>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</si>
  <si>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</si>
  <si>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</si>
  <si>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</si>
  <si>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</si>
  <si>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</si>
  <si>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</si>
  <si>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</si>
  <si>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</si>
  <si>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</si>
  <si>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</si>
  <si>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</si>
  <si>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</si>
  <si>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</si>
  <si>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</si>
  <si>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</si>
  <si>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</si>
  <si>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</si>
  <si>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</si>
  <si>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</si>
  <si>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</si>
  <si>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</si>
  <si>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</si>
  <si>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</si>
  <si>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</si>
  <si>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</si>
  <si>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</si>
  <si>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</si>
  <si>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</si>
  <si>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</si>
  <si>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</si>
  <si>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</si>
  <si>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</si>
  <si>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</si>
  <si>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</si>
  <si>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</si>
  <si>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</si>
  <si>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</si>
  <si>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</si>
  <si>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</si>
  <si>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</si>
  <si>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</si>
  <si>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</si>
  <si>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</si>
  <si>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</si>
  <si>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</si>
  <si>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</si>
  <si>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</si>
  <si>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</si>
  <si>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</si>
  <si>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</si>
  <si>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</si>
  <si>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</si>
  <si>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</si>
  <si>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</si>
  <si>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</si>
  <si>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</si>
  <si>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</si>
  <si>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</si>
  <si>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</si>
  <si>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</si>
  <si>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</si>
  <si>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</si>
  <si>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</si>
  <si>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</si>
  <si>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</si>
  <si>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</si>
  <si>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</si>
  <si>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</si>
  <si>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</si>
  <si>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</si>
  <si>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</si>
  <si>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</si>
  <si>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</si>
  <si>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</si>
  <si>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</si>
  <si>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</si>
  <si>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</si>
  <si>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</si>
  <si>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</si>
  <si>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</si>
  <si>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</si>
  <si>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</si>
  <si>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</si>
  <si>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</si>
  <si>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</si>
  <si>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</si>
  <si>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</si>
  <si>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</si>
  <si>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</si>
  <si>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</si>
  <si>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</si>
  <si>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</si>
  <si>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</si>
  <si>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</si>
  <si>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</si>
  <si>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</si>
  <si>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</si>
  <si>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</si>
  <si>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</si>
  <si>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</si>
  <si>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</si>
  <si>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</si>
  <si>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</si>
  <si>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</si>
  <si>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</si>
  <si>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</si>
  <si>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</si>
  <si>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</si>
  <si>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</si>
  <si>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</si>
  <si>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</si>
  <si>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</si>
  <si>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</si>
  <si>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</si>
  <si>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</si>
  <si>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</si>
  <si>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</si>
  <si>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</si>
  <si>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</si>
  <si>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</si>
  <si>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</si>
  <si>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</si>
  <si>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</si>
  <si>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</si>
  <si>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</si>
  <si>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</si>
  <si>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</si>
  <si>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</si>
  <si>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</si>
  <si>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</si>
  <si>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</si>
  <si>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</si>
  <si>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</si>
  <si>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</si>
  <si>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</si>
  <si>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</si>
  <si>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</si>
  <si>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</si>
  <si>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</si>
  <si>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</si>
  <si>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</si>
  <si>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</si>
  <si>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</si>
  <si>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</si>
  <si>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</si>
  <si>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</si>
  <si>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</si>
  <si>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</si>
  <si>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</si>
  <si>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</si>
  <si>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</si>
  <si>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</si>
  <si>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</si>
  <si>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</si>
  <si>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</si>
  <si>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</si>
  <si>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</si>
  <si>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</si>
  <si>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</si>
  <si>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</si>
  <si>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</si>
  <si>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</si>
  <si>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</si>
  <si>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</si>
  <si>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</si>
  <si>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</si>
  <si>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</si>
  <si>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</si>
  <si>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</si>
  <si>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</si>
  <si>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</si>
  <si>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</si>
  <si>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</si>
  <si>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</si>
  <si>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</si>
  <si>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</si>
  <si>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</si>
  <si>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</si>
  <si>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</si>
  <si>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</si>
  <si>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</si>
  <si>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</si>
  <si>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</si>
  <si>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</si>
  <si>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</si>
  <si>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</si>
  <si>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</si>
  <si>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</si>
  <si>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</si>
  <si>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</si>
  <si>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</si>
  <si>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</si>
  <si>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</si>
  <si>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</si>
  <si>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</si>
  <si>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</si>
  <si>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</si>
  <si>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</si>
  <si>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</si>
  <si>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</si>
  <si>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</si>
  <si>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</si>
  <si>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</si>
  <si>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</si>
  <si>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</si>
  <si>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</si>
  <si>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</si>
  <si>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</si>
  <si>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</si>
  <si>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</si>
  <si>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</si>
  <si>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</si>
  <si>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</si>
  <si>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</si>
  <si>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</si>
  <si>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</si>
  <si>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</si>
  <si>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</si>
  <si>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</si>
  <si>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</si>
  <si>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</si>
  <si>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</si>
  <si>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</si>
  <si>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</si>
  <si>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</si>
  <si>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</si>
  <si>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</si>
  <si>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</si>
  <si>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</si>
  <si>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</si>
  <si>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</si>
  <si>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</si>
  <si>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</si>
  <si>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</si>
  <si>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</si>
  <si>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</si>
  <si>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</si>
  <si>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</si>
  <si>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</si>
  <si>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</si>
  <si>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</si>
  <si>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</si>
  <si>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</si>
  <si>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</si>
  <si>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</si>
  <si>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</si>
  <si>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</si>
  <si>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</si>
  <si>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</si>
  <si>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</si>
  <si>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</si>
  <si>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</si>
  <si>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</si>
  <si>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</si>
  <si>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</si>
  <si>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</si>
  <si>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</si>
  <si>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</si>
  <si>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</si>
  <si>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</si>
  <si>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</si>
  <si>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</si>
  <si>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</si>
  <si>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</si>
  <si>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</si>
  <si>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</si>
  <si>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</si>
  <si>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</si>
  <si>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</si>
  <si>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</si>
  <si>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</si>
  <si>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</si>
  <si>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</si>
  <si>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</si>
  <si>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</si>
  <si>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</si>
  <si>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</si>
  <si>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</si>
  <si>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</si>
  <si>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</si>
  <si>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</si>
  <si>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</si>
  <si>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</si>
  <si>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</si>
  <si>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</si>
  <si>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</si>
  <si>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</si>
  <si>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</si>
  <si>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</si>
  <si>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</si>
  <si>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</si>
  <si>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</si>
  <si>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</si>
  <si>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</si>
  <si>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</si>
  <si>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</si>
  <si>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</si>
  <si>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</si>
  <si>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</si>
  <si>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</si>
  <si>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</si>
  <si>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</si>
  <si>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</si>
  <si>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</si>
  <si>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</si>
  <si>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</si>
  <si>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</si>
  <si>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</si>
  <si>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</si>
  <si>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</si>
  <si>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</si>
  <si>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</si>
  <si>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</si>
  <si>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</si>
  <si>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</si>
  <si>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</si>
  <si>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</si>
  <si>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</si>
  <si>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</si>
  <si>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</si>
  <si>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</si>
  <si>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</si>
  <si>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</si>
  <si>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</si>
  <si>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</si>
  <si>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</si>
  <si>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</si>
  <si>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</si>
  <si>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</si>
  <si>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</si>
  <si>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</si>
  <si>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</si>
  <si>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</si>
  <si>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</si>
  <si>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</si>
  <si>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</si>
  <si>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</si>
  <si>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</si>
  <si>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</si>
  <si>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</si>
  <si>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</si>
  <si>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</si>
  <si>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</si>
  <si>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</si>
  <si>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</si>
  <si>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</si>
  <si>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</si>
  <si>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</si>
  <si>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</si>
  <si>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</si>
  <si>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</si>
  <si>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</si>
  <si>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</si>
  <si>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</si>
  <si>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</si>
  <si>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</si>
  <si>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</si>
  <si>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</si>
  <si>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</si>
  <si>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</si>
  <si>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</si>
  <si>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</si>
  <si>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</si>
  <si>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</si>
  <si>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</si>
  <si>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</si>
  <si>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</si>
  <si>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</si>
  <si>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</si>
  <si>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</si>
  <si>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</si>
  <si>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</si>
  <si>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</si>
  <si>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</si>
  <si>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</si>
  <si>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</si>
  <si>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</si>
  <si>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</si>
  <si>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</si>
  <si>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</si>
  <si>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</si>
  <si>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</si>
  <si>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</si>
  <si>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</si>
  <si>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</si>
  <si>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</si>
  <si>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</si>
  <si>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</si>
  <si>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</si>
  <si>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</si>
  <si>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</si>
  <si>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</si>
  <si>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</si>
  <si>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</si>
  <si>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</si>
  <si>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</si>
  <si>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</si>
  <si>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</si>
  <si>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</si>
  <si>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</si>
  <si>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</si>
  <si>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</si>
  <si>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</si>
  <si>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</si>
  <si>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</si>
  <si>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</si>
  <si>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</si>
  <si>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</si>
  <si>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</si>
  <si>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</si>
  <si>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</si>
  <si>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</si>
  <si>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</si>
  <si>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</si>
  <si>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</si>
  <si>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</si>
  <si>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</si>
  <si>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</si>
  <si>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</si>
  <si>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</si>
  <si>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</si>
  <si>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</si>
  <si>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</si>
  <si>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</si>
  <si>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</si>
  <si>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</si>
  <si>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</si>
  <si>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</si>
  <si>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</si>
  <si>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</si>
  <si>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</si>
  <si>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</si>
  <si>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</si>
  <si>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</si>
  <si>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</si>
  <si>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</si>
  <si>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</si>
  <si>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</si>
  <si>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</si>
  <si>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</si>
  <si>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</si>
  <si>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</si>
  <si>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</si>
  <si>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</si>
  <si>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</si>
  <si>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</si>
  <si>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</si>
  <si>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</si>
  <si>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</si>
  <si>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</si>
  <si>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</si>
  <si>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</si>
  <si>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</si>
  <si>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</si>
  <si>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</si>
  <si>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</si>
  <si>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</si>
  <si>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</si>
  <si>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</si>
  <si>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</si>
  <si>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</si>
  <si>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</si>
  <si>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</si>
  <si>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</si>
  <si>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</si>
  <si>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</si>
  <si>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</si>
  <si>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</si>
  <si>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</si>
  <si>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</si>
  <si>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</si>
  <si>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</si>
  <si>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</si>
  <si>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</si>
  <si>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</si>
  <si>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</si>
  <si>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</si>
  <si>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</si>
  <si>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</si>
  <si>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</si>
  <si>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</si>
  <si>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</si>
  <si>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</si>
  <si>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</si>
  <si>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</si>
  <si>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</si>
  <si>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</si>
  <si>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</si>
  <si>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</si>
  <si>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</si>
  <si>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</si>
  <si>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</si>
  <si>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</si>
  <si>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</si>
  <si>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</si>
  <si>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</si>
  <si>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</si>
  <si>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</si>
  <si>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</si>
  <si>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</si>
  <si>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</si>
  <si>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</si>
  <si>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</si>
  <si>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</si>
  <si>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</si>
  <si>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</si>
  <si>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</si>
  <si>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</si>
  <si>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</si>
  <si>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</si>
  <si>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</si>
  <si>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</si>
  <si>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</si>
  <si>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</si>
  <si>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</si>
  <si>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</si>
  <si>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</si>
  <si>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</si>
  <si>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</si>
  <si>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</si>
  <si>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</si>
  <si>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</si>
  <si>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</si>
  <si>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</si>
  <si>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</si>
  <si>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</si>
  <si>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</si>
  <si>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</si>
  <si>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</si>
  <si>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</si>
  <si>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</si>
  <si>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</si>
  <si>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</si>
  <si>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</si>
  <si>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</si>
  <si>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</si>
  <si>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</si>
  <si>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</si>
  <si>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</si>
  <si>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</si>
  <si>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</si>
  <si>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</si>
  <si>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</si>
  <si>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</si>
  <si>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</si>
  <si>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</si>
  <si>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</si>
  <si>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</si>
  <si>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</si>
  <si>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</si>
  <si>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</si>
  <si>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</si>
  <si>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</si>
  <si>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</si>
  <si>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</si>
  <si>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</si>
  <si>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</si>
  <si>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</si>
  <si>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</si>
  <si>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</si>
  <si>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</si>
  <si>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</si>
  <si>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</si>
  <si>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</si>
  <si>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</si>
  <si>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</si>
  <si>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</si>
  <si>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</si>
  <si>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</si>
  <si>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</si>
  <si>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</si>
  <si>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</si>
  <si>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</si>
  <si>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</si>
  <si>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</si>
  <si>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</si>
  <si>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</si>
  <si>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</si>
  <si>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</si>
  <si>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</si>
  <si>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</si>
  <si>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</si>
  <si>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</si>
  <si>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</si>
  <si>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</si>
  <si>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</si>
  <si>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</si>
  <si>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</si>
  <si>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</si>
  <si>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</si>
  <si>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</si>
  <si>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</si>
  <si>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</si>
  <si>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</si>
  <si>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</si>
  <si>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</si>
  <si>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</si>
  <si>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</si>
  <si>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</si>
  <si>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</si>
  <si>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</si>
  <si>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</si>
  <si>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</si>
  <si>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</si>
  <si>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</si>
  <si>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</si>
  <si>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</si>
  <si>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</si>
  <si>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</si>
  <si>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</si>
  <si>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</si>
  <si>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</si>
  <si>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</si>
  <si>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</si>
  <si>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</si>
  <si>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</si>
  <si>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</si>
  <si>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</si>
  <si>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</si>
  <si>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</si>
  <si>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</si>
  <si>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</si>
  <si>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</si>
  <si>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</si>
  <si>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</si>
  <si>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</si>
  <si>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</si>
  <si>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</si>
  <si>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</si>
  <si>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</si>
  <si>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</si>
  <si>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</si>
  <si>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</si>
  <si>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</si>
  <si>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</si>
  <si>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</si>
  <si>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</si>
  <si>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</si>
  <si>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</si>
  <si>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</si>
  <si>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</si>
  <si>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</si>
  <si>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</si>
  <si>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</si>
  <si>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</si>
  <si>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</si>
  <si>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</si>
  <si>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</si>
  <si>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</si>
  <si>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</si>
  <si>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</si>
  <si>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</si>
  <si>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</si>
  <si>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</si>
  <si>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</si>
  <si>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</si>
  <si>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</si>
  <si>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</si>
  <si>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</si>
  <si>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</si>
  <si>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</si>
  <si>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</si>
  <si>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</si>
  <si>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</si>
  <si>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</si>
  <si>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</si>
  <si>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</si>
  <si>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</si>
  <si>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</si>
  <si>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</si>
  <si>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</si>
  <si>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</si>
  <si>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</si>
  <si>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</si>
  <si>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</si>
  <si>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</si>
  <si>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</si>
  <si>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</si>
  <si>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</si>
  <si>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</si>
  <si>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</si>
  <si>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</si>
  <si>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</si>
  <si>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</si>
  <si>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</si>
  <si>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</si>
  <si>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</si>
  <si>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</si>
  <si>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</si>
  <si>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</si>
  <si>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</si>
  <si>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</si>
  <si>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</si>
  <si>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</si>
  <si>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</si>
  <si>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</si>
  <si>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</si>
  <si>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</si>
  <si>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</si>
  <si>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</si>
  <si>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</si>
  <si>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</si>
  <si>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</si>
  <si>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</si>
  <si>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</si>
  <si>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</si>
  <si>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</si>
  <si>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</si>
  <si>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</si>
  <si>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</si>
  <si>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</si>
  <si>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</si>
  <si>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</si>
  <si>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</si>
  <si>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</si>
  <si>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</si>
  <si>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</si>
  <si>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</si>
  <si>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</si>
  <si>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</si>
  <si>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</si>
  <si>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</si>
  <si>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</si>
  <si>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</si>
  <si>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</si>
  <si>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</si>
  <si>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</si>
  <si>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</si>
  <si>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</si>
  <si>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</si>
  <si>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</si>
  <si>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</si>
  <si>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</si>
  <si>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</si>
  <si>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</si>
  <si>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</si>
  <si>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</si>
  <si>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</si>
  <si>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</si>
  <si>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</si>
  <si>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</si>
  <si>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</si>
  <si>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</si>
  <si>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</si>
  <si>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</si>
  <si>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</si>
  <si>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</si>
  <si>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</si>
  <si>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</si>
  <si>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</si>
  <si>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</si>
  <si>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</si>
  <si>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</si>
  <si>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</si>
  <si>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</si>
  <si>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</si>
  <si>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</si>
  <si>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</si>
  <si>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</si>
  <si>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</si>
  <si>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</si>
  <si>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</si>
  <si>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</si>
  <si>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</si>
  <si>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</si>
  <si>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</si>
  <si>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</si>
  <si>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</si>
  <si>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</si>
  <si>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</si>
  <si>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</si>
  <si>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</si>
  <si>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</si>
  <si>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</si>
  <si>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</si>
  <si>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</si>
  <si>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</si>
  <si>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</si>
  <si>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</si>
  <si>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</si>
  <si>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</si>
  <si>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</si>
  <si>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</si>
  <si>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</si>
  <si>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</si>
  <si>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</si>
  <si>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</si>
  <si>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</si>
  <si>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</si>
  <si>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</si>
  <si>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</si>
  <si>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</si>
  <si>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</si>
  <si>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</si>
  <si>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</si>
  <si>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</si>
  <si>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</si>
  <si>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</si>
  <si>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</si>
  <si>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</si>
  <si>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</si>
  <si>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</si>
  <si>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</si>
  <si>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</si>
  <si>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</si>
  <si>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</si>
  <si>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</si>
  <si>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</si>
  <si>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</si>
  <si>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</si>
  <si>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</si>
  <si>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</si>
  <si>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</si>
  <si>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</si>
  <si>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</si>
  <si>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</si>
  <si>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</si>
  <si>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</si>
  <si>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</si>
  <si>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</si>
  <si>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</si>
  <si>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</si>
  <si>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</si>
  <si>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</si>
  <si>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</si>
  <si>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</si>
  <si>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</si>
  <si>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</si>
  <si>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</si>
  <si>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</si>
  <si>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</si>
  <si>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</si>
  <si>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</si>
  <si>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</si>
  <si>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</si>
  <si>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</si>
  <si>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</si>
  <si>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</si>
  <si>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</si>
  <si>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</si>
  <si>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</si>
  <si>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</si>
  <si>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</si>
  <si>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</si>
  <si>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</si>
  <si>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</si>
  <si>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</si>
  <si>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</si>
  <si>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</si>
  <si>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</si>
  <si>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</si>
  <si>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</si>
  <si>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</si>
  <si>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</si>
  <si>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</si>
  <si>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</si>
  <si>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</si>
  <si>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</si>
  <si>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</si>
  <si>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</si>
  <si>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</si>
  <si>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</si>
  <si>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</si>
  <si>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Interflux® Electronics NV</t>
  </si>
  <si>
    <t>Interflux Products</t>
  </si>
  <si>
    <t>Peeters Annick</t>
  </si>
  <si>
    <t>reach@interflux.com</t>
  </si>
  <si>
    <t>+3292514959</t>
  </si>
  <si>
    <t>Executive Director - Reach coordinator</t>
  </si>
  <si>
    <t>a.peeters@interflux.com</t>
  </si>
  <si>
    <t>+32478201207</t>
  </si>
  <si>
    <t>All Interflux Leadfree and Leadcontaining Solderpastes, Solderwires, Solderbars.</t>
  </si>
  <si>
    <t># packaging, # types, # diameters</t>
  </si>
  <si>
    <t>Recycled material</t>
  </si>
  <si>
    <t>100%</t>
  </si>
  <si>
    <t>interflux.com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</si>
</sst>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ach@interflu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peeters@interflu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E3AB04-4DDD-4A08-A739-C2DFDAB07B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9CEC67-F6C7-48C3-85FF-4134962A4F8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Website  de RMI: (www.responsiblemineralsinitiative.org)  entrenamiento y guía, plantilla, proceso de aseguramiento de minerales responsables lista de fundidores en cumplimiento.</v>
      </c>
      <c r="B1" s="97" t="s">
        <v>427</v>
      </c>
    </row>
    <row r="2" spans="1:2" ht="30">
      <c r="A2" s="102" t="str">
        <f ca="1">OFFSET(L!$C$1,MATCH("Instructions"&amp;ADDRESS(ROW(),COLUMN(),4),L!$A:$A,0)-1,SL,,)</f>
        <v>Introducción</v>
      </c>
      <c r="B2" s="97" t="s">
        <v>1258</v>
      </c>
    </row>
    <row r="3" spans="1:2" ht="165">
      <c r="A3" s="99" t="str">
        <f ca="1">OFFSET(L!$C$1,MATCH("Instructions"&amp;ADDRESS(ROW(),COLUMN(),4),L!$A:$A,0)-1,SL,,)</f>
        <v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v>
      </c>
      <c r="B3" s="97" t="s">
        <v>1259</v>
      </c>
    </row>
    <row r="4" spans="1:2" ht="222.6" customHeight="1">
      <c r="A4" s="99" t="str">
        <f ca="1">OFFSET(L!$C$1,MATCH("Instructions"&amp;ADDRESS(ROW(),COLUMN(),4),L!$A:$A,0)-1,SL,,)</f>
        <v>*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v>
      </c>
      <c r="B4" s="97" t="s">
        <v>1265</v>
      </c>
    </row>
    <row r="5" spans="1:2" ht="15">
      <c r="A5" s="103"/>
      <c r="B5" s="97"/>
    </row>
    <row r="6" spans="1:2" ht="30">
      <c r="A6" s="102" t="str">
        <f ca="1">OFFSET(L!$C$1,MATCH("Instructions"&amp;ADDRESS(ROW(),COLUMN(),4),L!$A:$A,0)-1,SL,,)</f>
        <v>Instrucciones para completar las preguntas de la información de la compañía (renglones 8-22)._x000D_
Provea comentarios en INGLES solamente.</v>
      </c>
      <c r="B6" s="97" t="s">
        <v>1258</v>
      </c>
    </row>
    <row r="7" spans="1:2" ht="15">
      <c r="A7" s="220" t="str">
        <f ca="1">OFFSET(L!$C$1,MATCH("Instructions"&amp;ADDRESS(ROW(),COLUMN(),4),L!$A:$A,0)-1,SL,,)</f>
        <v xml:space="preserve">     Nota:  Datos con (*) son campos obligatorios. </v>
      </c>
      <c r="B7" s="97"/>
    </row>
    <row r="8" spans="1:2" ht="30">
      <c r="A8" s="99" t="str">
        <f ca="1">OFFSET(L!$C$1,MATCH("Instructions"&amp;ADDRESS(ROW(),COLUMN(),4),L!$A:$A,0)-1,SL,,)</f>
        <v>1. Ingrese la razón social de su compañía. No utilice abreviaturas. En este campo tiene la opción de agregar otros nombres comerciales, nombres alternos, etc.</v>
      </c>
      <c r="B8" s="97"/>
    </row>
    <row r="9" spans="1:2" ht="405.6" customHeight="1">
      <c r="A9" s="141" t="str">
        <f ca="1">OFFSET(L!$C$1,MATCH("Instructions"&amp;ADDRESS(ROW(),COLUMN(),4),L!$A:$A,0)-1,SL,,)</f>
        <v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v>
      </c>
      <c r="B9" s="97" t="s">
        <v>1257</v>
      </c>
    </row>
    <row r="10" spans="1:2" ht="36" customHeight="1">
      <c r="A10" s="99" t="str">
        <f ca="1">OFFSET(L!$C$1,MATCH("Instructions"&amp;ADDRESS(ROW(),COLUMN(),4),L!$A:$A,0)-1,SL,,)</f>
        <v>3. Inserte su único numero de identificador de la compañía o código ( Numero DUNS ,  Numero VAT, identificación especifica del cliente, etc)</v>
      </c>
      <c r="B10" s="97"/>
    </row>
    <row r="11" spans="1:2" ht="35.25" customHeight="1">
      <c r="A11" s="99" t="str">
        <f ca="1">OFFSET(L!$C$1,MATCH("Instructions"&amp;ADDRESS(ROW(),COLUMN(),4),L!$A:$A,0)-1,SL,,)</f>
        <v>4. Inserte la fuente  de su único numero de identificador  o código ( " DUNS", " VAT"," Cliente",  etc)</v>
      </c>
      <c r="B11" s="97"/>
    </row>
    <row r="12" spans="1:2" ht="30">
      <c r="A12" s="99" t="str">
        <f ca="1">OFFSET(L!$C$1,MATCH("Instructions"&amp;ADDRESS(ROW(),COLUMN(),4),L!$A:$A,0)-1,SL,,)</f>
        <v>5. Inserte la dirección completa de la compañía (Calle, ciudad, estado, país, código postal). Este campo es opcional</v>
      </c>
      <c r="B12" s="97" t="s">
        <v>1258</v>
      </c>
    </row>
    <row r="13" spans="1:2" ht="33.75" customHeight="1">
      <c r="A13" s="99" t="str">
        <f ca="1">OFFSET(L!$C$1,MATCH("Instructions"&amp;ADDRESS(ROW(),COLUMN(),4),L!$A:$A,0)-1,SL,,)</f>
        <v>6. Inserte el nombre de la persona a contactar en relación al contenido de la información en la declaración. Este campo es obligatorio.</v>
      </c>
      <c r="B13" s="97"/>
    </row>
    <row r="14" spans="1:2" ht="30">
      <c r="A14" s="99" t="str">
        <f ca="1">OFFSET(L!$C$1,MATCH("Instructions"&amp;ADDRESS(ROW(),COLUMN(),4),L!$A:$A,0)-1,SL,,)</f>
        <v>7. Inserte  la dirección de email de la persona contacto.   Si la dirección de email no esta disponible, mencione "no disponible". El campo en blanco puede causar un error en el formato. Este campo es obligatorio</v>
      </c>
      <c r="B14" s="97"/>
    </row>
    <row r="15" spans="1:2" ht="25.5" customHeight="1">
      <c r="A15" s="99" t="str">
        <f ca="1">OFFSET(L!$C$1,MATCH("Instructions"&amp;ADDRESS(ROW(),COLUMN(),4),L!$A:$A,0)-1,SL,,)</f>
        <v>8. Inserte el teléfono de la persona contacto. Este campo es obligatorio.</v>
      </c>
      <c r="B15" s="97"/>
    </row>
    <row r="16" spans="1:2" ht="45">
      <c r="A16" s="99" t="str">
        <f ca="1">OFFSET(L!$C$1,MATCH("Instructions"&amp;ADDRESS(ROW(),COLUMN(),4),L!$A:$A,0)-1,SL,,)</f>
        <v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v>
      </c>
      <c r="B16" s="97"/>
    </row>
    <row r="17" spans="1:2" ht="15">
      <c r="A17" s="99" t="str">
        <f ca="1">OFFSET(L!$C$1,MATCH("Instructions"&amp;ADDRESS(ROW(),COLUMN(),4),L!$A:$A,0)-1,SL,,)</f>
        <v>10. Inserte el titulo de la persona que autoriza. Este campo es opcional.</v>
      </c>
      <c r="B17" s="97"/>
    </row>
    <row r="18" spans="1:2" ht="30">
      <c r="A18" s="99" t="str">
        <f ca="1">OFFSET(L!$C$1,MATCH("Instructions"&amp;ADDRESS(ROW(),COLUMN(),4),L!$A:$A,0)-1,SL,,)</f>
        <v>11. Inserte la dirección de email de la persona que autoriza. Si la dirección de email no esta disponible, mencione "no disponible" o "n/a". El campo en blanco puede causar un error en el formato. Este campo es obligatorio.</v>
      </c>
      <c r="B18" s="97"/>
    </row>
    <row r="19" spans="1:2" ht="15">
      <c r="A19" s="99" t="str">
        <f ca="1">OFFSET(L!$C$1,MATCH("Instructions"&amp;ADDRESS(ROW(),COLUMN(),4),L!$A:$A,0)-1,SL,,)</f>
        <v>12. Inserte el número de teléfono de la persona que autoriza. Este campo es opcional.</v>
      </c>
      <c r="B19" s="97"/>
    </row>
    <row r="20" spans="1:2" ht="33.75" customHeight="1">
      <c r="A20" s="99" t="str">
        <f ca="1">OFFSET(L!$C$1,MATCH("Instructions"&amp;ADDRESS(ROW(),COLUMN(),4),L!$A:$A,0)-1,SL,,)</f>
        <v xml:space="preserve">13. Por favor introduzca la fecha de elaboración de esta forma usando el formato  DD-MMM-AAAA. Este campo es obligatorio.   </v>
      </c>
      <c r="B20" s="97"/>
    </row>
    <row r="21" spans="1:2" ht="30">
      <c r="A21" s="99" t="str">
        <f ca="1">OFFSET(L!$C$1,MATCH("Instructions"&amp;ADDRESS(ROW(),COLUMN(),4),L!$A:$A,0)-1,SL,,)</f>
        <v>14. Como ejemplo el usuario puede guardar el archivo como: compañianombre-fecha.xls (fecha como YYYY-MM-AA).</v>
      </c>
      <c r="B21" s="97" t="s">
        <v>1258</v>
      </c>
    </row>
    <row r="22" spans="1:2" ht="15">
      <c r="A22" s="103"/>
      <c r="B22" s="97"/>
    </row>
    <row r="23" spans="1:2" ht="30">
      <c r="A23" s="102" t="str">
        <f ca="1">OFFSET(L!$C$1,MATCH("Instructions"&amp;ADDRESS(ROW(),COLUMN(),4),L!$A:$A,0)-1,SL,,)</f>
        <v>Instrucciones para completar las ocho preguntas sobre diligencia debida (filas 24 a 71)._x000D_
Responder en INGLÉS únicamente</v>
      </c>
      <c r="B23" s="97" t="s">
        <v>1258</v>
      </c>
    </row>
    <row r="24" spans="1:2" ht="80.45" customHeight="1">
      <c r="A24" s="99" t="str">
        <f ca="1">OFFSET(L!$C$1,MATCH("Instructions"&amp;ADDRESS(ROW(),COLUMN(),4),L!$A:$A,0)-1,SL,,)</f>
        <v>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v>
      </c>
      <c r="B24" s="97" t="s">
        <v>1261</v>
      </c>
    </row>
    <row r="25" spans="1:2" ht="72" customHeight="1">
      <c r="A25" s="99" t="str">
        <f ca="1">OFFSET(L!$C$1,MATCH("Instructions"&amp;ADDRESS(ROW(),COLUMN(),4),L!$A:$A,0)-1,SL,,)</f>
        <v>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v>
      </c>
      <c r="B25" s="97" t="s">
        <v>1258</v>
      </c>
    </row>
    <row r="26" spans="1:2" ht="280.7" customHeight="1">
      <c r="A26" s="99" t="str">
        <f ca="1">OFFSET(L!$C$1,MATCH("Instructions"&amp;ADDRESS(ROW(),COLUMN(),4),L!$A:$A,0)-1,SL,,)</f>
        <v>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v>
      </c>
      <c r="B26" s="97" t="s">
        <v>1258</v>
      </c>
    </row>
    <row r="27" spans="1:2" ht="30">
      <c r="A27" s="99" t="str">
        <f ca="1">OFFSET(L!$C$1,MATCH("Instructions"&amp;ADDRESS(ROW(),COLUMN(),4),L!$A:$A,0)-1,SL,,)</f>
        <v xml:space="preserve">Algunas compañías podrían requerir una justificación para una respuesta "No"  la cual deberá ser capturada en el campo de comentario. </v>
      </c>
      <c r="B27" s="97" t="s">
        <v>1258</v>
      </c>
    </row>
    <row r="28" spans="1:2" ht="247.5" customHeight="1">
      <c r="A28" s="99" t="str">
        <f ca="1">OFFSET(L!$C$1,MATCH("Instructions"&amp;ADDRESS(ROW(),COLUMN(),4),L!$A:$A,0)-1,SL,,)</f>
        <v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v>
      </c>
      <c r="B28" s="97"/>
    </row>
    <row r="29" spans="1:2" ht="157.35" customHeight="1">
      <c r="A29" s="99" t="str">
        <f ca="1">OFFSET(L!$C$1,MATCH("Instructions"&amp;ADDRESS(ROW(),COLUMN(),4),L!$A:$A,0)-1,SL,,)</f>
        <v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v>
      </c>
      <c r="B29" s="97" t="s">
        <v>1258</v>
      </c>
    </row>
    <row r="30" spans="1:2" ht="181.7" customHeight="1">
      <c r="A30" s="99" t="str">
        <f ca="1">OFFSET(L!$C$1,MATCH("Instructions"&amp;ADDRESS(ROW(),COLUMN(),4),L!$A:$A,0)-1,SL,,)</f>
        <v>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v>
      </c>
      <c r="B30" s="97"/>
    </row>
    <row r="31" spans="1:2" ht="135">
      <c r="A31" s="99" t="str">
        <f ca="1">OFFSET(L!$C$1,MATCH("Instructions"&amp;ADDRESS(ROW(),COLUMN(),4),L!$A:$A,0)-1,SL,,)</f>
        <v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v>
      </c>
      <c r="B31" s="97" t="s">
        <v>1258</v>
      </c>
    </row>
    <row r="32" spans="1:2" ht="234.6" customHeight="1">
      <c r="A32" s="99" t="str">
        <f ca="1">OFFSET(L!$C$1,MATCH("Instructions"&amp;ADDRESS(ROW(),COLUMN(),4),L!$A:$A,0)-1,SL,,)</f>
        <v>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v>
      </c>
      <c r="B32" s="97" t="s">
        <v>1261</v>
      </c>
    </row>
    <row r="33" spans="1:2" ht="75">
      <c r="A33" s="99" t="str">
        <f ca="1">OFFSET(L!$C$1,MATCH("Instructions"&amp;ADDRESS(ROW(),COLUMN(),4),L!$A:$A,0)-1,SL,,)</f>
        <v>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v>
      </c>
      <c r="B33" s="97"/>
    </row>
    <row r="34" spans="1:2" ht="60">
      <c r="A34" s="99" t="str">
        <f ca="1">OFFSET(L!$C$1,MATCH("Instructions"&amp;ADDRESS(ROW(),COLUMN(),4),L!$A:$A,0)-1,SL,,)</f>
        <v>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v>
      </c>
      <c r="B34" s="97" t="s">
        <v>1258</v>
      </c>
    </row>
    <row r="35" spans="1:2" ht="21" customHeight="1">
      <c r="A35" s="99" t="str">
        <f ca="1">OFFSET(L!$C$1,MATCH("Instructions"&amp;ADDRESS(ROW(),COLUMN(),4),L!$A:$A,0)-1,SL,,)</f>
        <v xml:space="preserve">Proporcione comentarios en las secciones de comentario si se requiere para aclarar sus respuestas. </v>
      </c>
      <c r="B35" s="97"/>
    </row>
    <row r="36" spans="1:2" ht="15">
      <c r="A36" s="103"/>
      <c r="B36" s="97"/>
    </row>
    <row r="37" spans="1:2" ht="45">
      <c r="A37" s="102" t="str">
        <f ca="1">OFFSET(L!$C$1,MATCH("Instructions"&amp;ADDRESS(ROW(),COLUMN(),4),L!$A:$A,0)-1,SL,,)</f>
        <v>Instrucciones para llenar las Preguntas A-H (renglones 75 - 89).  Las preguntas A. a la H. son obligatorias si la respuesta a la Pregunta 1 es "sí" para ese metal._x000D_
Responda a las preguntas en INGLÉS solamente</v>
      </c>
      <c r="B37" s="97" t="s">
        <v>1258</v>
      </c>
    </row>
    <row r="38" spans="1:2" ht="135">
      <c r="A38" s="99" t="str">
        <f ca="1">OFFSET(L!$C$1,MATCH("Instructions"&amp;ADDRESS(ROW(),COLUMN(),4),L!$A:$A,0)-1,SL,,)</f>
        <v>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v>
      </c>
      <c r="B38" s="97" t="s">
        <v>1260</v>
      </c>
    </row>
    <row r="39" spans="1:2" ht="60">
      <c r="A39" s="99" t="str">
        <f ca="1">OFFSET(L!$C$1,MATCH("Instructions"&amp;ADDRESS(ROW(),COLUMN(),4),L!$A:$A,0)-1,SL,,)</f>
        <v>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v>
      </c>
      <c r="B39" s="97"/>
    </row>
    <row r="40" spans="1:2" ht="65.45" customHeight="1">
      <c r="A40" s="99" t="str">
        <f ca="1">OFFSET(L!$C$1,MATCH("Instructions"&amp;ADDRESS(ROW(),COLUMN(),4),L!$A:$A,0)-1,SL,,)</f>
        <v>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v>
      </c>
      <c r="B40" s="97"/>
    </row>
    <row r="41" spans="1:2" ht="75">
      <c r="A41" s="99" t="str">
        <f ca="1">OFFSET(L!$C$1,MATCH("Instructions"&amp;ADDRESS(ROW(),COLUMN(),4),L!$A:$A,0)-1,SL,,)</f>
        <v>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v>
      </c>
      <c r="B41" s="97" t="s">
        <v>1263</v>
      </c>
    </row>
    <row r="42" spans="1:2" ht="180">
      <c r="A42" s="99" t="str">
        <f ca="1">OFFSET(L!$C$1,MATCH("Instructions"&amp;ADDRESS(ROW(),COLUMN(),4),L!$A:$A,0)-1,SL,,)</f>
        <v>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v>
      </c>
      <c r="B42" s="97" t="s">
        <v>1261</v>
      </c>
    </row>
    <row r="43" spans="1:2" ht="150">
      <c r="A43" s="99" t="str">
        <f ca="1">OFFSET(L!$C$1,MATCH("Instructions"&amp;ADDRESS(ROW(),COLUMN(),4),L!$A:$A,0)-1,SL,,)</f>
        <v>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v>
      </c>
      <c r="B43" s="97" t="s">
        <v>1262</v>
      </c>
    </row>
    <row r="44" spans="1:2" ht="135">
      <c r="A44" s="99" t="str">
        <f ca="1">OFFSET(L!$C$1,MATCH("Instructions"&amp;ADDRESS(ROW(),COLUMN(),4),L!$A:$A,0)-1,SL,,)</f>
        <v>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v>
      </c>
      <c r="B44" s="97" t="s">
        <v>1258</v>
      </c>
    </row>
    <row r="45" spans="1:2" ht="120">
      <c r="A45" s="99" t="str">
        <f ca="1">OFFSET(L!$C$1,MATCH("Instructions"&amp;ADDRESS(ROW(),COLUMN(),4),L!$A:$A,0)-1,SL,,)</f>
        <v>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v>
      </c>
      <c r="B45" s="97" t="s">
        <v>1259</v>
      </c>
    </row>
    <row r="46" spans="1:2" ht="85.5" customHeight="1">
      <c r="A46" s="99" t="str">
        <f ca="1">OFFSET(L!$C$1,MATCH("Instructions"&amp;ADDRESS(ROW(),COLUMN(),4),L!$A:$A,0)-1,SL,,)</f>
        <v>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v>
      </c>
      <c r="B46" s="97" t="s">
        <v>1258</v>
      </c>
    </row>
    <row r="47" spans="1:2" ht="15">
      <c r="A47" s="103"/>
      <c r="B47" s="97"/>
    </row>
    <row r="48" spans="1:2" ht="30">
      <c r="A48" s="102" t="str">
        <f ca="1">OFFSET(L!$C$1,MATCH("Instructions"&amp;ADDRESS(ROW(),COLUMN(),4),L!$A:$A,0)-1,SL,,)</f>
        <v xml:space="preserve">Instrucciones para completar el Tab de Lista de fundidores. Proporcione las respuestas en INGLES solamente_x000D_
 </v>
      </c>
      <c r="B48" s="97" t="s">
        <v>1258</v>
      </c>
    </row>
    <row r="49" spans="1:2" ht="22.5" customHeight="1">
      <c r="A49" s="220" t="str">
        <f ca="1">OFFSET(L!$C$1,MATCH("Instructions"&amp;ADDRESS(ROW(),COLUMN(),4),L!$A:$A,0)-1,SL,,)</f>
        <v>Nota: Las columnas con (*) son campos obligatorios.</v>
      </c>
      <c r="B49" s="97"/>
    </row>
    <row r="50" spans="1:2" ht="60">
      <c r="A50" s="99" t="str">
        <f ca="1">OFFSET(L!$C$1,MATCH("Instructions"&amp;ADDRESS(ROW(),COLUMN(),4),L!$A:$A,0)-1,SL,,)</f>
        <v>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v>
      </c>
      <c r="B50" s="97" t="s">
        <v>1257</v>
      </c>
    </row>
    <row r="51" spans="1:2" ht="51" customHeight="1">
      <c r="A51" s="99" t="str">
        <f ca="1">OFFSET(L!$C$1,MATCH("Instructions"&amp;ADDRESS(ROW(),COLUMN(),4),L!$A:$A,0)-1,SL,,)</f>
        <v>1. Columna para ingresar la identificación del fundidor: si conoce el número de identificación del fundidor, ingréselo en la columna A (las columnas B, C, E, F, G, I y J se completarán automáticamente). La columna A no se completa en forma automática.</v>
      </c>
      <c r="B51" s="97" t="s">
        <v>1258</v>
      </c>
    </row>
    <row r="52" spans="1:2" ht="44.45" customHeight="1">
      <c r="A52" s="99" t="str">
        <f ca="1">OFFSET(L!$C$1,MATCH("Instructions"&amp;ADDRESS(ROW(),COLUMN(),4),L!$A:$A,0)-1,SL,,)</f>
        <v>2.- Metal (*)   -   Use el menú de opciones para seleccionar el metal para el cual estas capturando la información del fundidor. Este campo es obligatorio.</v>
      </c>
      <c r="B52" s="97"/>
    </row>
    <row r="53" spans="1:2" ht="78.95" customHeight="1">
      <c r="A53" s="149" t="str">
        <f ca="1">OFFSET(L!$C$1,MATCH("Instructions"&amp;ADDRESS(ROW(),COLUMN(),4),L!$A:$A,0)-1,SL,,)</f>
        <v>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v>
      </c>
      <c r="B53" s="97" t="s">
        <v>1258</v>
      </c>
    </row>
    <row r="54" spans="1:2" ht="60">
      <c r="A54" s="99" t="str">
        <f ca="1">OFFSET(L!$C$1,MATCH("Instructions"&amp;ADDRESS(ROW(),COLUMN(),4),L!$A:$A,0)-1,SL,,)</f>
        <v>4. Nombre del fundidor (1)- Proporcione el nombre del fundidor si seleccionaste " Fundidor no listado" en la columna C. Este campo se llenara automáticamente cuando un nombre de fundidor es seleccionado en la columna C. Este campo es obligatorio.</v>
      </c>
      <c r="B54" s="97" t="s">
        <v>1257</v>
      </c>
    </row>
    <row r="55" spans="1:2" ht="75">
      <c r="A55" s="99" t="str">
        <f ca="1">OFFSET(L!$C$1,MATCH("Instructions"&amp;ADDRESS(ROW(),COLUMN(),4),L!$A:$A,0)-1,SL,,)</f>
        <v>5. País del fundidor (*)- Este campo se llenara automáticamente cuando el nombre del fundidor sea seleccionado en la columna C. Si usted selecciona " Fundidor no listado" en columna C, use el menú de opciones para seleccionar el país del proveedor. Este campo es mandatorio.</v>
      </c>
      <c r="B55" s="97" t="s">
        <v>1263</v>
      </c>
    </row>
    <row r="56" spans="1:2" ht="60">
      <c r="A56" s="99" t="str">
        <f ca="1">OFFSET(L!$C$1,MATCH("Instructions"&amp;ADDRESS(ROW(),COLUMN(),4),L!$A:$A,0)-1,SL,,)</f>
        <v>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v>
      </c>
      <c r="B56" s="97" t="s">
        <v>1257</v>
      </c>
    </row>
    <row r="57" spans="1:2" ht="60">
      <c r="A57" s="99" t="str">
        <f ca="1">OFFSET(L!$C$1,MATCH("Instructions"&amp;ADDRESS(ROW(),COLUMN(),4),L!$A:$A,0)-1,SL,,)</f>
        <v>7. Fuente del numero de identificación del fundidor - esta es la fuente del numero de identificación del fundidor capturado en el columna F. Si un nombre del fundidor fue seleccionado en la columna C usando el menú de opciones, este campo se llenara automáticamente.</v>
      </c>
      <c r="B57" s="97" t="s">
        <v>1257</v>
      </c>
    </row>
    <row r="58" spans="1:2" ht="60">
      <c r="A58" s="99" t="str">
        <f ca="1">OFFSET(L!$C$1,MATCH("Instructions"&amp;ADDRESS(ROW(),COLUMN(),4),L!$A:$A,0)-1,SL,,)</f>
        <v xml:space="preserve">8. Calle del fundidor: informe el nombre de la calle en la que se encuentra ubicado el fundidor.  El campo es opcional. </v>
      </c>
      <c r="B58" s="97" t="s">
        <v>1257</v>
      </c>
    </row>
    <row r="59" spans="1:2" ht="30">
      <c r="A59" s="99" t="str">
        <f ca="1">OFFSET(L!$C$1,MATCH("Instructions"&amp;ADDRESS(ROW(),COLUMN(),4),L!$A:$A,0)-1,SL,,)</f>
        <v>9.  Ciudad del fundidor: informe el nombre de la ciudad en la que se ubica el fundidor.  El campo es opcional.</v>
      </c>
      <c r="B59" s="97" t="s">
        <v>1258</v>
      </c>
    </row>
    <row r="60" spans="1:2" ht="45" customHeight="1">
      <c r="A60" s="99" t="str">
        <f ca="1">OFFSET(L!$C$1,MATCH("Instructions"&amp;ADDRESS(ROW(),COLUMN(),4),L!$A:$A,0)-1,SL,,)</f>
        <v>10.  Ubicación del fundidor:  Estado/Provincia, si corresponde: informe el estado o provincia en el que se ubica el fundidor.  El campo es opcional.</v>
      </c>
      <c r="B60" s="97" t="s">
        <v>1261</v>
      </c>
    </row>
    <row r="61" spans="1:2" ht="180">
      <c r="A61" s="99" t="str">
        <f ca="1">OFFSET(L!$C$1,MATCH("Instructions"&amp;ADDRESS(ROW(),COLUMN(),4),L!$A:$A,0)-1,SL,,)</f>
        <v>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v>
      </c>
      <c r="B61" s="97" t="s">
        <v>1261</v>
      </c>
    </row>
    <row r="62" spans="1:2" ht="60">
      <c r="A62" s="99" t="str">
        <f ca="1">OFFSET(L!$C$1,MATCH("Instructions"&amp;ADDRESS(ROW(),COLUMN(),4),L!$A:$A,0)-1,SL,,)</f>
        <v>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v>
      </c>
      <c r="B62" s="97" t="s">
        <v>1257</v>
      </c>
    </row>
    <row r="63" spans="1:2" ht="125.45" customHeight="1">
      <c r="A63" s="99" t="str">
        <f ca="1">OFFSET(L!$C$1,MATCH("Instructions"&amp;ADDRESS(ROW(),COLUMN(),4),L!$A:$A,0)-1,SL,,)</f>
        <v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v>
      </c>
      <c r="B63" s="97" t="s">
        <v>1257</v>
      </c>
    </row>
    <row r="64" spans="1:2" ht="136.35" customHeight="1">
      <c r="A64" s="99" t="str">
        <f ca="1">OFFSET(L!$C$1,MATCH("Instructions"&amp;ADDRESS(ROW(),COLUMN(),4),L!$A:$A,0)-1,SL,,)</f>
        <v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v>
      </c>
      <c r="B64" s="97"/>
    </row>
    <row r="65" spans="1:2" ht="90">
      <c r="A65" s="99" t="str">
        <f ca="1">OFFSET(L!$C$1,MATCH("Instructions"&amp;ADDRESS(ROW(),COLUMN(),4),L!$A:$A,0)-1,SL,,)</f>
        <v>15. Indica si la fundidora solamente obtiene insumos para sus procesos de fundido de fuentes de reciclado o desperdicios. Esta pregunta es opcional.  Las respuestas permitidas para esta pregunta son:_x000D_
_x000D_
- Sí_x000D_
- No_x000D_
- Desconocido</v>
      </c>
      <c r="B65" s="97"/>
    </row>
    <row r="66" spans="1:2" ht="110.25" customHeight="1">
      <c r="A66" s="99" t="str">
        <f ca="1">OFFSET(L!$C$1,MATCH("Instructions"&amp;ADDRESS(ROW(),COLUMN(),4),L!$A:$A,0)-1,SL,,)</f>
        <v>16. Comentarios– campo libre para poner cualquier comentario sobre el fundidor.  Ejemplo: El fundidor esta siendo adquirido por la compañía YYY</v>
      </c>
      <c r="B66" s="97"/>
    </row>
    <row r="67" spans="1:2" ht="15">
      <c r="A67" s="104"/>
      <c r="B67" s="97"/>
    </row>
    <row r="68" spans="1:2" ht="34.5" customHeight="1">
      <c r="A68" s="102" t="str">
        <f ca="1">OFFSET(L!$C$1,MATCH("Instructions"&amp;ADDRESS(ROW(),COLUMN(),4),L!$A:$A,0)-1,SL,,)</f>
        <v>TÉRMINOS Y CONDICIONES</v>
      </c>
      <c r="B68" s="97"/>
    </row>
    <row r="69" spans="1:2" ht="15">
      <c r="A69" s="104"/>
      <c r="B69" s="97"/>
    </row>
    <row r="70" spans="1:2" ht="80.45" customHeight="1">
      <c r="A70" s="102" t="str">
        <f ca="1">OFFSET(L!$C$1,MATCH("Instructions"&amp;ADDRESS(ROW(),COLUMN(),4),L!$A:$A,0)-1,SL,,)</f>
        <v>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v>
      </c>
      <c r="B70" s="97" t="s">
        <v>1258</v>
      </c>
    </row>
    <row r="71" spans="1:2" ht="93.6" customHeight="1">
      <c r="A71" s="220" t="str">
        <f ca="1">OFFSET(L!$C$1,MATCH("Instructions"&amp;ADDRESS(ROW(),COLUMN(),4),L!$A:$A,0)-1,SL,,)</f>
        <v>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v>
      </c>
      <c r="B71" s="97" t="s">
        <v>1264</v>
      </c>
    </row>
    <row r="72" spans="1:2" ht="155.44999999999999" customHeight="1">
      <c r="A72" s="220" t="str">
        <f ca="1">OFFSET(L!$C$1,MATCH("Instructions"&amp;ADDRESS(ROW(),COLUMN(),4),L!$A:$A,0)-1,SL,,)</f>
        <v>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v>
      </c>
      <c r="B72" s="97" t="s">
        <v>1262</v>
      </c>
    </row>
    <row r="73" spans="1:2" ht="75">
      <c r="A73" s="220" t="str">
        <f ca="1">OFFSET(L!$C$1,MATCH("Instructions"&amp;ADDRESS(ROW(),COLUMN(),4),L!$A:$A,0)-1,SL,,)</f>
        <v>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Articulo</v>
      </c>
      <c r="C2" s="134" t="str">
        <f ca="1">OFFSET(L!$C$1,MATCH("Definitions"&amp;ADDRESS(ROW(),COLUMN(),4),L!$A:$A,0)-1,SL,,)</f>
        <v>DEFINICION</v>
      </c>
      <c r="D2" s="386"/>
      <c r="E2" s="98"/>
    </row>
    <row r="3" spans="1:5" ht="63.95" customHeight="1">
      <c r="A3" s="71"/>
      <c r="B3" s="60" t="str">
        <f ca="1">OFFSET(L!$C$1,MATCH("Definitions"&amp;ADDRESS(ROW(),COLUMN(),4),L!$A:$A,0)-1,SL,,)</f>
        <v>3TG</v>
      </c>
      <c r="C3" s="60" t="str">
        <f ca="1">OFFSET(L!$C$1,MATCH("Definitions"&amp;ADDRESS(ROW(),COLUMN(),4),L!$A:$A,0)-1,SL,,)</f>
        <v>Tantalio, Estaño, Tungsteno, Oro</v>
      </c>
      <c r="D3" s="386"/>
      <c r="E3" s="97" t="s">
        <v>1266</v>
      </c>
    </row>
    <row r="4" spans="1:5" ht="63.75" customHeight="1">
      <c r="A4" s="71"/>
      <c r="B4" s="60" t="str">
        <f ca="1">OFFSET(L!$C$1,MATCH("Definitions"&amp;ADDRESS(ROW(),COLUMN(),4),L!$A:$A,0)-1,SL,,)</f>
        <v>Autorizador</v>
      </c>
      <c r="C4" s="60" t="str">
        <f ca="1">OFFSET(L!$C$1,MATCH("Definitions"&amp;ADDRESS(ROW(),COLUMN(),4),L!$A:$A,0)-1,SL,,)</f>
        <v>Este campo identifica la persona responsable del contenido de la declaración. El autorizador puede ser un individuo diferente de la persona contacto. No es correcto usar la palabra  "mismo" o algo similar para dar el nombre del autorizador.</v>
      </c>
      <c r="D4" s="386"/>
      <c r="E4" s="97"/>
    </row>
    <row r="5" spans="1:5" ht="60">
      <c r="A5" s="71"/>
      <c r="B5" s="60" t="str">
        <f ca="1">OFFSET(L!$C$1,MATCH("Definitions"&amp;ADDRESS(ROW(),COLUMN(),4),L!$A:$A,0)-1,SL,,)</f>
        <v>Zona de conflicto y de alto riesgo (CAHRA)</v>
      </c>
      <c r="C5" s="60" t="str">
        <f ca="1">OFFSET(L!$C$1,MATCH("Definitions"&amp;ADDRESS(ROW(),COLUMN(),4),L!$A:$A,0)-1,SL,,)</f>
        <v>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v>
      </c>
      <c r="D5" s="386"/>
      <c r="E5" s="97"/>
    </row>
    <row r="6" spans="1:5" ht="151.35" customHeight="1">
      <c r="A6" s="71"/>
      <c r="B6" s="60" t="str">
        <f ca="1">OFFSET(L!$C$1,MATCH("Definitions"&amp;ADDRESS(ROW(),COLUMN(),4),L!$A:$A,0)-1,SL,,)</f>
        <v>Minerales en conflicto</v>
      </c>
      <c r="C6" s="60" t="str">
        <f ca="1">OFFSET(L!$C$1,MATCH("Definitions"&amp;ADDRESS(ROW(),COLUMN(),4),L!$A:$A,0)-1,SL,,)</f>
        <v>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v>
      </c>
      <c r="D6" s="386"/>
      <c r="E6" s="97" t="s">
        <v>1267</v>
      </c>
    </row>
    <row r="7" spans="1:5" ht="105.6" customHeight="1">
      <c r="A7" s="71"/>
      <c r="B7" s="60" t="str">
        <f ca="1">OFFSET(L!$C$1,MATCH("Definitions"&amp;ADDRESS(ROW(),COLUMN(),4),L!$A:$A,0)-1,SL,,)</f>
        <v>País (es) cubiertos</v>
      </c>
      <c r="C7" s="60" t="str">
        <f ca="1">OFFSET(L!$C$1,MATCH("Definitions"&amp;ADDRESS(ROW(),COLUMN(),4),L!$A:$A,0)-1,SL,,)</f>
        <v>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v>
      </c>
      <c r="D7" s="386"/>
      <c r="E7" s="97" t="s">
        <v>1267</v>
      </c>
    </row>
    <row r="8" spans="1:5" ht="135">
      <c r="A8" s="71"/>
      <c r="B8" s="60" t="str">
        <f ca="1">OFFSET(L!$C$1,MATCH("Definitions"&amp;ADDRESS(ROW(),COLUMN(),4),L!$A:$A,0)-1,SL,,)</f>
        <v>Alcance de la declaración o clase</v>
      </c>
      <c r="C8" s="60" t="str">
        <f ca="1">OFFSET(L!$C$1,MATCH("Definitions"&amp;ADDRESS(ROW(),COLUMN(),4),L!$A:$A,0)-1,SL,,)</f>
        <v>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v>
      </c>
      <c r="D8" s="386"/>
      <c r="E8" s="97" t="s">
        <v>1270</v>
      </c>
    </row>
    <row r="9" spans="1:5" ht="60">
      <c r="A9" s="71"/>
      <c r="B9" s="60" t="str">
        <f ca="1">OFFSET(L!$C$1,MATCH("Definitions"&amp;ADDRESS(ROW(),COLUMN(),4),L!$A:$A,0)-1,SL,,)</f>
        <v>Dodd-Frank</v>
      </c>
      <c r="C9" s="60" t="str">
        <f ca="1">OFFSET(L!$C$1,MATCH("Definitions"&amp;ADDRESS(ROW(),COLUMN(),4),L!$A:$A,0)-1,SL,,)</f>
        <v>Legislación 2010 de los Estados Unidos, reforma Dodd-Frank  de Wall Street y Ley de protección al consumidor. Sección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Republica Democrática del Congo</v>
      </c>
      <c r="D10" s="386"/>
      <c r="E10" s="97" t="s">
        <v>1266</v>
      </c>
    </row>
    <row r="11" spans="1:5" ht="60" hidden="1">
      <c r="A11" s="71"/>
      <c r="B11" s="60" t="str">
        <f ca="1">OFFSET(L!$C$1,MATCH("Definitions"&amp;ADDRESS(ROW(),COLUMN(),4),L!$A:$A,0)-1,SL,,)</f>
        <v>Libre de conflicto de DRC</v>
      </c>
      <c r="C11" s="60" t="str">
        <f ca="1">OFFSET(L!$C$1,MATCH("Definitions"&amp;ADDRESS(ROW(),COLUMN(),4),L!$A:$A,0)-1,SL,,)</f>
        <v>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v>
      </c>
      <c r="D11" s="386"/>
      <c r="E11" s="97" t="s">
        <v>1266</v>
      </c>
    </row>
    <row r="12" spans="1:5" ht="60">
      <c r="A12" s="71"/>
      <c r="B12" s="60" t="str">
        <f ca="1">OFFSET(L!$C$1,MATCH("Definitions"&amp;ADDRESS(ROW(),COLUMN(),4),L!$A:$A,0)-1,SL,,)</f>
        <v>Oro (Au) Refinador  (fundidor)</v>
      </c>
      <c r="C12" s="60" t="str">
        <f ca="1">OFFSET(L!$C$1,MATCH("Definitions"&amp;ADDRESS(ROW(),COLUMN(),4),L!$A:$A,0)-1,SL,,)</f>
        <v>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v>
      </c>
      <c r="D12" s="386"/>
      <c r="E12" s="97" t="s">
        <v>1266</v>
      </c>
    </row>
    <row r="13" spans="1:5" ht="107.25" customHeight="1">
      <c r="A13" s="71"/>
      <c r="B13" s="60" t="str">
        <f ca="1">OFFSET(L!$C$1,MATCH("Definitions"&amp;ADDRESS(ROW(),COLUMN(),4),L!$A:$A,0)-1,SL,,)</f>
        <v>Firma de auditoria independiente del sector privado</v>
      </c>
      <c r="C13" s="60" t="str">
        <f ca="1">OFFSET(L!$C$1,MATCH("Definitions"&amp;ADDRESS(ROW(),COLUMN(),4),L!$A:$A,0)-1,SL,,)</f>
        <v>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v>
      </c>
      <c r="D13" s="386"/>
      <c r="E13" s="97" t="s">
        <v>1268</v>
      </c>
    </row>
    <row r="14" spans="1:5" ht="285">
      <c r="A14" s="71"/>
      <c r="B14" s="60" t="str">
        <f ca="1">OFFSET(L!$C$1,MATCH("Definitions"&amp;ADDRESS(ROW(),COLUMN(),4),L!$A:$A,0)-1,SL,,)</f>
        <v>Intencionalmente agregado</v>
      </c>
      <c r="C14" s="60" t="str">
        <f ca="1">OFFSET(L!$C$1,MATCH("Definitions"&amp;ADDRESS(ROW(),COLUMN(),4),L!$A:$A,0)-1,SL,,)</f>
        <v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v>
      </c>
      <c r="D14" s="386"/>
      <c r="E14" s="97" t="s">
        <v>1266</v>
      </c>
    </row>
    <row r="15" spans="1:5" ht="135">
      <c r="A15" s="71"/>
      <c r="B15" s="60" t="str">
        <f ca="1">OFFSET(L!$C$1,MATCH("Definitions"&amp;ADDRESS(ROW(),COLUMN(),4),L!$A:$A,0)-1,SL,,)</f>
        <v>IPC</v>
      </c>
      <c r="C15" s="60" t="str">
        <f ca="1">OFFSET(L!$C$1,MATCH("Definitions"&amp;ADDRESS(ROW(),COLUMN(),4),L!$A:$A,0)-1,SL,,)</f>
        <v>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v>
      </c>
      <c r="D15" s="386"/>
      <c r="E15" s="97" t="s">
        <v>1266</v>
      </c>
    </row>
    <row r="16" spans="1:5" ht="60">
      <c r="A16" s="71"/>
      <c r="B16" s="60" t="str">
        <f ca="1">OFFSET(L!$C$1,MATCH("Definitions"&amp;ADDRESS(ROW(),COLUMN(),4),L!$A:$A,0)-1,SL,,)</f>
        <v>IPC-1755  Estándar de intercambio de datos para minerales conflictivos</v>
      </c>
      <c r="C16" s="60" t="str">
        <f ca="1">OFFSET(L!$C$1,MATCH("Definitions"&amp;ADDRESS(ROW(),COLUMN(),4),L!$A:$A,0)-1,SL,,)</f>
        <v>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v>
      </c>
      <c r="D16" s="386"/>
      <c r="E16" s="97" t="s">
        <v>1266</v>
      </c>
    </row>
    <row r="17" spans="1:5" ht="180">
      <c r="A17" s="71"/>
      <c r="B17" s="60" t="str">
        <f ca="1">OFFSET(L!$C$1,MATCH("Definitions"&amp;ADDRESS(ROW(),COLUMN(),4),L!$A:$A,0)-1,SL,,)</f>
        <v>Necesario para la funcionalidad del producto</v>
      </c>
      <c r="C17" s="60" t="str">
        <f ca="1">OFFSET(L!$C$1,MATCH("Definitions"&amp;ADDRESS(ROW(),COLUMN(),4),L!$A:$A,0)-1,SL,,)</f>
        <v>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v>
      </c>
      <c r="D17" s="386"/>
      <c r="E17" s="97" t="s">
        <v>1266</v>
      </c>
    </row>
    <row r="18" spans="1:5" ht="150">
      <c r="A18" s="71"/>
      <c r="B18" s="60" t="str">
        <f ca="1">OFFSET(L!$C$1,MATCH("Definitions"&amp;ADDRESS(ROW(),COLUMN(),4),L!$A:$A,0)-1,SL,,)</f>
        <v>necesario para la producción del producto</v>
      </c>
      <c r="C18" s="60" t="str">
        <f ca="1">OFFSET(L!$C$1,MATCH("Definitions"&amp;ADDRESS(ROW(),COLUMN(),4),L!$A:$A,0)-1,SL,,)</f>
        <v>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v>
      </c>
      <c r="D18" s="386"/>
      <c r="E18" s="97" t="s">
        <v>1266</v>
      </c>
    </row>
    <row r="19" spans="1:5" ht="15">
      <c r="A19" s="71"/>
      <c r="B19" s="60" t="str">
        <f ca="1">OFFSET(L!$C$1,MATCH("Definitions"&amp;ADDRESS(ROW(),COLUMN(),4),L!$A:$A,0)-1,SL,,)</f>
        <v>OECD</v>
      </c>
      <c r="C19" s="60" t="str">
        <f ca="1">OFFSET(L!$C$1,MATCH("Definitions"&amp;ADDRESS(ROW(),COLUMN(),4),L!$A:$A,0)-1,SL,,)</f>
        <v>Organización para la cooperación económica y desarrollo.</v>
      </c>
      <c r="D19" s="386"/>
      <c r="E19" s="97"/>
    </row>
    <row r="20" spans="1:5" ht="45">
      <c r="A20" s="71"/>
      <c r="B20" s="60" t="str">
        <f ca="1">OFFSET(L!$C$1,MATCH("Definitions"&amp;ADDRESS(ROW(),COLUMN(),4),L!$A:$A,0)-1,SL,,)</f>
        <v>Producto</v>
      </c>
      <c r="C20" s="60" t="str">
        <f ca="1">OFFSET(L!$C$1,MATCH("Definitions"&amp;ADDRESS(ROW(),COLUMN(),4),L!$A:$A,0)-1,SL,,)</f>
        <v>Un producto de la compañía o bien final es un material que ha completado la etapa final de manufactura y/o proceso y esta disponible para distribución o venta para los clientes.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Fuentes de reciclado o de deshecho</v>
      </c>
      <c r="C22" s="60" t="str">
        <f ca="1">OFFSET(L!$C$1,MATCH("Definitions"&amp;ADDRESS(ROW(),COLUMN(),4),L!$A:$A,0)-1,SL,,)</f>
        <v>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v>
      </c>
      <c r="D22" s="386"/>
      <c r="E22" s="97"/>
    </row>
    <row r="23" spans="1:5" ht="60">
      <c r="A23" s="71"/>
      <c r="B23" s="60" t="str">
        <f ca="1">OFFSET(L!$C$1,MATCH("Definitions"&amp;ADDRESS(ROW(),COLUMN(),4),L!$A:$A,0)-1,SL,,)</f>
        <v>Proceso de aseguramiento de minerales responsables (RMAP)</v>
      </c>
      <c r="C23" s="60" t="str">
        <f ca="1">OFFSET(L!$C$1,MATCH("Definitions"&amp;ADDRESS(ROW(),COLUMN(),4),L!$A:$A,0)-1,SL,,)</f>
        <v>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v>
      </c>
      <c r="D23" s="386"/>
      <c r="E23" s="97"/>
    </row>
    <row r="24" spans="1:5" ht="168" customHeight="1">
      <c r="A24" s="71"/>
      <c r="B24" s="60" t="str">
        <f ca="1">OFFSET(L!$C$1,MATCH("Definitions"&amp;ADDRESS(ROW(),COLUMN(),4),L!$A:$A,0)-1,SL,,)</f>
        <v>Iniciativa minerales responsables</v>
      </c>
      <c r="C24" s="60" t="str">
        <f ca="1">OFFSET(L!$C$1,MATCH("Definitions"&amp;ADDRESS(ROW(),COLUMN(),4),L!$A:$A,0)-1,SL,,)</f>
        <v>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v>
      </c>
      <c r="D24" s="386"/>
      <c r="E24" s="97"/>
    </row>
    <row r="25" spans="1:5" ht="177.6" customHeight="1">
      <c r="A25" s="71"/>
      <c r="B25" s="60" t="str">
        <f ca="1">OFFSET(L!$C$1,MATCH("Definitions"&amp;ADDRESS(ROW(),COLUMN(),4),L!$A:$A,0)-1,SL,,)</f>
        <v>Lista de fundidores que cumplen con RMAP</v>
      </c>
      <c r="C25" s="60" t="str">
        <f ca="1">OFFSET(L!$C$1,MATCH("Definitions"&amp;ADDRESS(ROW(),COLUMN(),4),L!$A:$A,0)-1,SL,,)</f>
        <v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Fundidor</v>
      </c>
      <c r="C27" s="60" t="str">
        <f ca="1">OFFSET(L!$C$1,MATCH("Definitions"&amp;ADDRESS(ROW(),COLUMN(),4),L!$A:$A,0)-1,SL,,)</f>
        <v>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v>
      </c>
      <c r="D27" s="386"/>
      <c r="E27" s="97" t="s">
        <v>1266</v>
      </c>
    </row>
    <row r="28" spans="1:5" ht="60">
      <c r="A28" s="71"/>
      <c r="B28" s="60" t="str">
        <f ca="1">OFFSET(L!$C$1,MATCH("Definitions"&amp;ADDRESS(ROW(),COLUMN(),4),L!$A:$A,0)-1,SL,,)</f>
        <v>Numero de identificación del fundidor</v>
      </c>
      <c r="C28" s="60" t="str">
        <f ca="1">OFFSET(L!$C$1,MATCH("Definitions"&amp;ADDRESS(ROW(),COLUMN(),4),L!$A:$A,0)-1,SL,,)</f>
        <v>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v>
      </c>
      <c r="D28" s="386"/>
      <c r="E28" s="97" t="s">
        <v>1267</v>
      </c>
    </row>
    <row r="29" spans="1:5" ht="90">
      <c r="A29" s="71"/>
      <c r="B29" s="60" t="str">
        <f ca="1">OFFSET(L!$C$1,MATCH("Definitions"&amp;ADDRESS(ROW(),COLUMN(),4),L!$A:$A,0)-1,SL,,)</f>
        <v>Fundidor de Tantalio (Ta)</v>
      </c>
      <c r="C29" s="60" t="str">
        <f ca="1">OFFSET(L!$C$1,MATCH("Definitions"&amp;ADDRESS(ROW(),COLUMN(),4),L!$A:$A,0)-1,SL,,)</f>
        <v>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v>
      </c>
      <c r="D29" s="386"/>
      <c r="E29" s="97" t="s">
        <v>1268</v>
      </c>
    </row>
    <row r="30" spans="1:5" ht="135" customHeight="1">
      <c r="A30" s="71"/>
      <c r="B30" s="60" t="str">
        <f ca="1">OFFSET(L!$C$1,MATCH("Definitions"&amp;ADDRESS(ROW(),COLUMN(),4),L!$A:$A,0)-1,SL,,)</f>
        <v>Fundidor de Estaño (Sn)</v>
      </c>
      <c r="C30" s="60" t="str">
        <f ca="1">OFFSET(L!$C$1,MATCH("Definitions"&amp;ADDRESS(ROW(),COLUMN(),4),L!$A:$A,0)-1,SL,,)</f>
        <v>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v>
      </c>
      <c r="D30" s="386"/>
      <c r="E30" s="97" t="s">
        <v>1269</v>
      </c>
    </row>
    <row r="31" spans="1:5" ht="132.94999999999999" customHeight="1">
      <c r="A31" s="71"/>
      <c r="B31" s="60" t="str">
        <f ca="1">OFFSET(L!$C$1,MATCH("Definitions"&amp;ADDRESS(ROW(),COLUMN(),4),L!$A:$A,0)-1,SL,,)</f>
        <v>Fundidor de Tungsteno (W)</v>
      </c>
      <c r="C31" s="60" t="str">
        <f ca="1">OFFSET(L!$C$1,MATCH("Definitions"&amp;ADDRESS(ROW(),COLUMN(),4),L!$A:$A,0)-1,SL,,)</f>
        <v>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520</v>
      </c>
      <c r="E3" s="2"/>
      <c r="F3" s="341"/>
      <c r="G3" s="341"/>
      <c r="H3" s="341"/>
      <c r="I3" s="145"/>
      <c r="J3" s="135" t="s">
        <v>15370</v>
      </c>
      <c r="K3" s="33"/>
      <c r="L3" s="97"/>
      <c r="P3" s="42">
        <f>MATCH($D$3,LN,0)</f>
        <v>8</v>
      </c>
    </row>
    <row r="4" spans="1:34" ht="15.75">
      <c r="A4" s="31"/>
      <c r="B4" s="337" t="str">
        <f ca="1">OFFSET(L!$C$1,MATCH("Declaration"&amp;ADDRESS(ROW(),COLUMN(),4),L!$A:$A,0)-1,SL,,)</f>
        <v>El propósito de este documento es recolectar información de la fuente del Estaño, Tantalio, tungsteno y Oro usado en productos</v>
      </c>
      <c r="C4" s="337"/>
      <c r="D4" s="337"/>
      <c r="E4" s="337"/>
      <c r="F4" s="337"/>
      <c r="G4" s="337"/>
      <c r="H4" s="337"/>
      <c r="I4" s="342" t="str">
        <f ca="1">OFFSET(L!$C$1,MATCH("Declaration"&amp;ADDRESS(ROW(),COLUMN(),4),L!$A:$A,0)-1,SL,,)</f>
        <v>Enlace a Términos y condiciones</v>
      </c>
      <c r="J4" s="342"/>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Los campos obligatorios están marcados con un asterisco (*).  Consulte la pestaña de instrucciones para orientación sobre cómo responder a cada pregunta.</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Información de la Empresa</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Nombre de la compañía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Alcance de la declaración o clase (*):</v>
      </c>
      <c r="C9" s="73"/>
      <c r="D9" s="343" t="s">
        <v>480</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Ir al Tab de Lista de productos para capturar los productos que aplican a la declaración.</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Haga clic aquí para ingresar los productos a los que aplica esta declaración</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Identificador único de la compañía:</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ID único de autoridad de la compañía:</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Dirección:</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Nombre del Contacto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Email-contacto (*):</v>
      </c>
      <c r="C16" s="74"/>
      <c r="D16" s="349" t="s">
        <v>15882</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Teléfono-contacto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Autorizador (*):</v>
      </c>
      <c r="C18" s="74"/>
      <c r="D18" s="294" t="s">
        <v>15881</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Titulo-autorizador:</v>
      </c>
      <c r="C19" s="74"/>
      <c r="D19" s="321" t="s">
        <v>15884</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Email-autorizador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Teléfono-autorizador:</v>
      </c>
      <c r="C21" s="130"/>
      <c r="D21" s="352" t="s">
        <v>15886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Fecha efectiva (*):</v>
      </c>
      <c r="C22" s="75"/>
      <c r="D22" s="355">
        <v>46136</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Responder a las siguientes preguntas 1-8 basado en el alcance de la declaración indicado arriba.</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¿Se utiliza o añade, intencionalmente, el 3TG a su producto o procesos de fabricación? (*)</v>
      </c>
      <c r="C25" s="16"/>
      <c r="D25" s="304" t="str">
        <f ca="1">OFFSET(L!$C$1,MATCH("Declaration"&amp;ADDRESS(ROW(),COLUMN(),4),L!$A:$A,0)-1,SL,,)</f>
        <v>Respuesta</v>
      </c>
      <c r="E25" s="304"/>
      <c r="F25" s="17"/>
      <c r="G25" s="41" t="str">
        <f ca="1">OFFSET(L!$C$1,MATCH("Declaration"&amp;ADDRESS(ROW(),COLUMN(),4),L!$A:$A,0)-1,SL,,)</f>
        <v>Comentarios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Tantalio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Estaño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Oro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Tungsteno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El 3TG permanece en los productos? (*)</v>
      </c>
      <c r="C31" s="9"/>
      <c r="D31" s="306" t="str">
        <f ca="1">D25</f>
        <v>Respuesta</v>
      </c>
      <c r="E31" s="306"/>
      <c r="F31" s="17"/>
      <c r="G31" s="41" t="str">
        <f ca="1">G25</f>
        <v>Comentarios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Tantalio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Estaño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Oro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Tungsteno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¿Alguna de las fundidoras de la cadena de suministro provee el 3TG de los países cubiertos?  (para el término SEC, véase la pestaña de definiciones) (*)</v>
      </c>
      <c r="C37" s="9"/>
      <c r="D37" s="306" t="str">
        <f ca="1">D25</f>
        <v>Respuesta</v>
      </c>
      <c r="E37" s="306"/>
      <c r="F37" s="17"/>
      <c r="G37" s="41" t="str">
        <f ca="1">G25</f>
        <v>Comentarios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Tantalio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Estaño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Oro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Tungsteno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¿Alguno de los hornos de fundición de su cadena de suministros obtiene los 3TG de zonas de conflicto y de alto riesgo? (*)</v>
      </c>
      <c r="C43" s="9"/>
      <c r="D43" s="306" t="str">
        <f ca="1">D25</f>
        <v>Respuesta</v>
      </c>
      <c r="E43" s="306"/>
      <c r="F43" s="17"/>
      <c r="G43" s="41" t="str">
        <f ca="1">G25</f>
        <v>Comentarios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Tantalio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Estaño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Oro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Tungsteno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¿Se origina el 100 por ciento del 3TG (necesario para la funcionalidad o la producción de sus productos) del reciclaje o de las fuentes de residuos?  (*)</v>
      </c>
      <c r="C49" s="9"/>
      <c r="D49" s="306" t="str">
        <f ca="1">D25</f>
        <v>Respuesta</v>
      </c>
      <c r="E49" s="306"/>
      <c r="F49" s="17"/>
      <c r="G49" s="41" t="str">
        <f ca="1">G25</f>
        <v>Comentarios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Tantalio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Estaño  (*)</v>
      </c>
      <c r="C51" s="9"/>
      <c r="D51" s="297" t="s">
        <v>473</v>
      </c>
      <c r="E51" s="298"/>
      <c r="F51" s="44"/>
      <c r="G51" s="299" t="s">
        <v>15889</v>
      </c>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Oro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Tungsteno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¿Qué porcentaje de proveedores relevantes le han hecho llegar respuestas a su encuesta de la cadena de suministros? (*)</v>
      </c>
      <c r="C55" s="9"/>
      <c r="D55" s="306" t="str">
        <f ca="1">D25</f>
        <v>Respuesta</v>
      </c>
      <c r="E55" s="306"/>
      <c r="F55" s="17"/>
      <c r="G55" s="41" t="str">
        <f ca="1">G25</f>
        <v>Comentarios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Tantalio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Estaño  (*)</v>
      </c>
      <c r="C57" s="32"/>
      <c r="D57" s="318" t="s">
        <v>15890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Oro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Tungsteno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 identificado a todos los fundidores que suministran el 3TG a su cadena de suministro?  (*)</v>
      </c>
      <c r="C61" s="9"/>
      <c r="D61" s="306" t="str">
        <f ca="1">D25</f>
        <v>Respuesta</v>
      </c>
      <c r="E61" s="306"/>
      <c r="F61" s="17"/>
      <c r="G61" s="41" t="str">
        <f ca="1">G25</f>
        <v>Comentarios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Tantalio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Estaño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Oro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Tungsteno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¿Se ha incluido en este declaración toda la información aplicable del fundidor recibida por su compañía?  (*)</v>
      </c>
      <c r="C67" s="9"/>
      <c r="D67" s="306" t="str">
        <f ca="1">D25</f>
        <v>Respuesta</v>
      </c>
      <c r="E67" s="306"/>
      <c r="F67" s="17"/>
      <c r="G67" s="41" t="str">
        <f ca="1">G25</f>
        <v>Comentarios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Tantalio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Estaño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Oro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Tungsteno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Responda a las siguientes preguntas a nivel de la compañía</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Pregunta</v>
      </c>
      <c r="C74" s="78"/>
      <c r="D74" s="304" t="str">
        <f ca="1">D25</f>
        <v>Respuesta</v>
      </c>
      <c r="E74" s="304"/>
      <c r="F74" s="50"/>
      <c r="G74" s="304" t="str">
        <f ca="1">G25</f>
        <v>Comentarios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¿Cuenta con una política de abastecimiento responsable de minerales?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¿Su política de abastecimiento responsable de minerales está disponible públicamente en su sitio web? (Nota: Si la respuesta es afirmativa, el usuario deberá especificar la URL en el campo de comentarios). (*)</v>
      </c>
      <c r="C77" s="54"/>
      <c r="D77" s="297" t="s">
        <v>473</v>
      </c>
      <c r="E77" s="298"/>
      <c r="F77" s="54"/>
      <c r="G77" s="325" t="s">
        <v>15891</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¿Exige a sus proveedores directos que le suministren el 3TG de fundidores cuyas prácticas de debida diligencia hayan sido validadas por un programa de auditoría de un tercero independiente?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 implementado medidas de diligencia debida para el abastecimiento responsable?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¿Su compañía realiza encuestas de minerales de conflicto con sus proveedores relevantes?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Revisas la información de diligencia recibida de tus proveedores contra las expectativas de la compañía?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Tu proceso de verificación incluye manejo de acciones correctivas?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¿Está obligada su compañía a presentar una divulgación anual de minerales de conflicto?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8D83F14-899B-40FA-AFE7-581A926AB195}"/>
    <hyperlink ref="D20" r:id="rId4" xr:uid="{1504F6F5-951C-4D3D-AFE6-77E5595BF99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M1" zoomScaleNormal="100" zoomScalePageLayoutView="55" workbookViewId="0">
      <selection activeCell="P6" sqref="P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PARA COMENZAR:</v>
      </c>
      <c r="C2" s="156"/>
      <c r="D2" s="156"/>
      <c r="E2" s="156"/>
      <c r="F2" s="177"/>
      <c r="G2" s="177"/>
      <c r="H2" s="177"/>
      <c r="I2" s="178"/>
      <c r="J2" s="388" t="str">
        <f ca="1">OFFSET(L!$C$1,MATCH("Smelter List"&amp;ADDRESS(ROW(),COLUMN(),4),L!$A:$A,0)-1,SL,,)</f>
        <v>Liga a " lista de fundidores que cumplen con RMAP"</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Columna para ingresar el número de identificación del fundidor</v>
      </c>
      <c r="B4" s="199" t="str">
        <f ca="1">OFFSET(L!$C$1,MATCH("Smelter List"&amp;ADDRESS(ROW(),COLUMN(),4),L!$A:$A,0)-1,SL,,)</f>
        <v>Metal (*)</v>
      </c>
      <c r="C4" s="199" t="str">
        <f ca="1">OFFSET(L!$C$1,MATCH("Smelter List"&amp;ADDRESS(ROW(),COLUMN(),4),L!$A:$A,0)-1,SL,,)</f>
        <v>Búsqueda de fundidora (*)</v>
      </c>
      <c r="D4" s="199" t="str">
        <f ca="1">OFFSET(L!$C$1,MATCH("Smelter List"&amp;ADDRESS(ROW(),COLUMN(),4),L!$A:$A,0)-1,SL,,)</f>
        <v>Nombre de la fundidora (1)</v>
      </c>
      <c r="E4" s="199" t="str">
        <f ca="1">OFFSET(L!$C$1,MATCH("Smelter List"&amp;ADDRESS(ROW(),COLUMN(),4),L!$A:$A,0)-1,SL,,)</f>
        <v>País del fundidor (*)</v>
      </c>
      <c r="F4" s="199" t="str">
        <f ca="1">OFFSET(L!$C$1,MATCH("Smelter List"&amp;ADDRESS(ROW(),COLUMN(),4),L!$A:$A,0)-1,SL,,)</f>
        <v>Identificación del fundidor</v>
      </c>
      <c r="G4" s="199" t="str">
        <f ca="1">OFFSET(L!$C$1,MATCH("Smelter List"&amp;ADDRESS(ROW(),COLUMN(),4),L!$A:$A,0)-1,SL,,)</f>
        <v>Numero de identificación de la fuente del fundidor</v>
      </c>
      <c r="H4" s="139" t="str">
        <f ca="1">OFFSET(L!$C$1,MATCH("Smelter List"&amp;ADDRESS(ROW(),COLUMN(),4),L!$A:$A,0)-1,SL,,)</f>
        <v>Calle del fundidor (*)</v>
      </c>
      <c r="I4" s="139" t="str">
        <f ca="1">OFFSET(L!$C$1,MATCH("Smelter List"&amp;ADDRESS(ROW(),COLUMN(),4),L!$A:$A,0)-1,SL,,)</f>
        <v>Ciudad del fundidor(*)</v>
      </c>
      <c r="J4" s="139" t="str">
        <f ca="1">OFFSET(L!$C$1,MATCH("Smelter List"&amp;ADDRESS(ROW(),COLUMN(),4),L!$A:$A,0)-1,SL,,)</f>
        <v>Localización de la fabrica de fundición: Estado/Provincia</v>
      </c>
      <c r="K4" s="139" t="str">
        <f ca="1">OFFSET(L!$C$1,MATCH("Smelter List"&amp;ADDRESS(ROW(),COLUMN(),4),L!$A:$A,0)-1,SL,,)</f>
        <v>Nombre del contacto en la fabrica del fundidor</v>
      </c>
      <c r="L4" s="139" t="str">
        <f ca="1">OFFSET(L!$C$1,MATCH("Smelter List"&amp;ADDRESS(ROW(),COLUMN(),4),L!$A:$A,0)-1,SL,,)</f>
        <v>Email de contacto en la fabrica del fundidor</v>
      </c>
      <c r="M4" s="139" t="str">
        <f ca="1">OFFSET(L!$C$1,MATCH("Smelter List"&amp;ADDRESS(ROW(),COLUMN(),4),L!$A:$A,0)-1,SL,,)</f>
        <v>Siguientes pasos propuestos</v>
      </c>
      <c r="N4" s="139" t="str">
        <f ca="1">OFFSET(L!$C$1,MATCH("Smelter List"&amp;ADDRESS(ROW(),COLUMN(),4),L!$A:$A,0)-1,SL,,)</f>
        <v>Nombre de la mina(s) o si es reciclado o proviene de desecho, mencione " reciclado" o "desecho"</v>
      </c>
      <c r="O4" s="139" t="str">
        <f ca="1">OFFSET(L!$C$1,MATCH("Smelter List"&amp;ADDRESS(ROW(),COLUMN(),4),L!$A:$A,0)-1,SL,,)</f>
        <v>Localización (país) de la mina(s) o si es reciclado o proviene de desecho, mencione "reciclado" o "desecho"</v>
      </c>
      <c r="P4" s="139" t="str">
        <f ca="1">OFFSET(L!$C$1,MATCH("Smelter List"&amp;ADDRESS(ROW(),COLUMN(),4),L!$A:$A,0)-1,SL,,)</f>
        <v>El 100 % de la materia prima del fundidor proviene de alguna fuente de reciclado o deshecho?</v>
      </c>
      <c r="Q4" s="140" t="str">
        <f ca="1">OFFSET(L!$C$1,MATCH("Smelter List"&amp;ADDRESS(ROW(),COLUMN(),4),L!$A:$A,0)-1,SL,,)</f>
        <v>Comentarios</v>
      </c>
      <c r="R4" s="199" t="s">
        <v>11971</v>
      </c>
      <c r="S4" s="199" t="s">
        <v>11958</v>
      </c>
      <c r="T4" s="199" t="s">
        <v>11959</v>
      </c>
      <c r="U4" s="184"/>
      <c r="W4" s="152" t="s">
        <v>1278</v>
      </c>
      <c r="X4" s="152" t="s">
        <v>901</v>
      </c>
      <c r="AH4" s="140" t="s">
        <v>475</v>
      </c>
    </row>
    <row r="5" spans="1:34" s="210" customFormat="1" ht="20.100000000000001" customHeight="1">
      <c r="A5" s="245"/>
      <c r="B5" s="166" t="s">
        <v>1088</v>
      </c>
      <c r="C5" s="170" t="s">
        <v>12472</v>
      </c>
      <c r="D5" s="213"/>
      <c r="E5" s="166" t="str">
        <f ca="1">IF(ISERROR($V5),"",OFFSET('Smelter Look-up'!$D$4,$V5-4,0)&amp;"")</f>
        <v>BELGIUM</v>
      </c>
      <c r="F5" s="166" t="str">
        <f ca="1">IF(ISERROR($V5),"",OFFSET('Smelter Look-up'!$E$4,$V5-4,0))</f>
        <v>CID002773</v>
      </c>
      <c r="G5" s="166" t="str">
        <f ca="1">IF(C5=$X$4,IF(ISERROR($V5),"Enter smelter details","RMI"),IF(ISERROR($V5),"",OFFSET('Smelter Look-up'!$F$4,$V5-4,0)))</f>
        <v>RMI</v>
      </c>
      <c r="H5" s="167">
        <f ca="1">IF(ISERROR($V5),"",OFFSET('Smelter Look-up'!$G$4,$V5-4,0))</f>
        <v>0</v>
      </c>
      <c r="I5" s="168" t="str">
        <f ca="1">IF(ISERROR($V5),"",OFFSET('Smelter Look-up'!$H$4,$V5-4,0))</f>
        <v>Beerse</v>
      </c>
      <c r="J5" s="168" t="str">
        <f ca="1">IF(ISERROR($V5),"",OFFSET('Smelter Look-up'!$I$4,$V5-4,0))</f>
        <v>Antwerpen</v>
      </c>
      <c r="K5" s="207"/>
      <c r="L5" s="207"/>
      <c r="M5" s="207"/>
      <c r="N5" s="207"/>
      <c r="O5" s="207"/>
      <c r="P5" s="169" t="s">
        <v>473</v>
      </c>
      <c r="Q5" s="208"/>
      <c r="R5" s="166" t="str">
        <f ca="1">IF(ISERROR($V5),"",OFFSET('Smelter Look-up'!$C$4,$V5-4,0)&amp;"")</f>
        <v>Aurubis Beerse</v>
      </c>
      <c r="S5" s="165" t="str">
        <f ca="1">IF(B5="","",IF(ISERROR(MATCH($E5,CL,0)),"Unknown",INDIRECT("'C'!$A$"&amp;MATCH($E5,CL,0)+1)))</f>
        <v>BE</v>
      </c>
      <c r="T5" s="165" t="str">
        <f ca="1">IF(B5="","",IF(ISERROR(MATCH($J5,SorP!$B$1:$B$6261,0)),"",INDIRECT("'SorP'!$A$"&amp;MATCH($S5&amp;$J5,SorP!C:C,0))))</f>
        <v>BE-VAN</v>
      </c>
      <c r="U5" s="185"/>
      <c r="V5" s="209">
        <f>IF(C5="",NA(),IF(OR(C5="Smelter not listed",C5="Smelter not yet identified"),MATCH($B5&amp;$D5,'Smelter Look-up'!$J:$J,0),MATCH($B5&amp;$C5,'Smelter Look-up'!$J:$J,0)))</f>
        <v>496</v>
      </c>
      <c r="X5" s="210">
        <f t="shared" ref="X5" ca="1" si="0">IF(AND(C5="Smelter not listed",OR(LEN(D5)=0,LEN(E5)=0)),1,0)</f>
        <v>0</v>
      </c>
      <c r="AB5" s="211" t="str">
        <f t="shared" ref="AB5" si="1">B5&amp;C5</f>
        <v>TinMetallo Belgium N.V.</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D87AE8-CA4C-4C31-9E9C-06C4C485EDD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Para asegurase que todos los campos requeridos han sido llenados antes de enviarlos al cliente revise la forma si contiene cualquier cosa marcada en rojo</v>
      </c>
      <c r="B1" s="393"/>
      <c r="C1" s="393"/>
      <c r="D1" s="116" t="str">
        <f ca="1">OFFSET(L!$C$1,MATCH("Checker"&amp;ADDRESS(ROW(),COLUMN(),4),L!$A:$A,0)-1,SL,,)</f>
        <v>Los restantes campos requeridos debe ser completados</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Campos requeridos</v>
      </c>
      <c r="B3" s="65" t="str">
        <f ca="1">OFFSET(L!$C$1,MATCH("Checker"&amp;ADDRESS(ROW(),COLUMN(),4),L!$A:$A,0)-1,SL,,)</f>
        <v>Respuestas requeridos</v>
      </c>
      <c r="C3" s="65" t="str">
        <f ca="1">OFFSET(L!$C$1,MATCH("Checker"&amp;ADDRESS(ROW(),COLUMN(),4),L!$A:$A,0)-1,SL,,)</f>
        <v>Notas</v>
      </c>
      <c r="D3" s="65" t="str">
        <f ca="1">OFFSET(L!$C$1,MATCH("Checker"&amp;ADDRESS(ROW(),COLUMN(),4),L!$A:$A,0)-1,SL,,)</f>
        <v>Origen de Hipervínculo</v>
      </c>
      <c r="F3" s="66" t="s">
        <v>510</v>
      </c>
      <c r="G3" s="18" t="s">
        <v>509</v>
      </c>
      <c r="H3" s="18" t="s">
        <v>511</v>
      </c>
      <c r="I3" s="18" t="s">
        <v>1271</v>
      </c>
      <c r="J3" s="18" t="s">
        <v>1272</v>
      </c>
    </row>
    <row r="4" spans="1:10" ht="39">
      <c r="A4" s="87" t="str">
        <f ca="1">Declaration!B8</f>
        <v>Nombre de la compañía (*):</v>
      </c>
      <c r="B4" s="86" t="str">
        <f>Declaration!D8</f>
        <v>Interflux® Electronics NV</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Proporcione el nombre de su compañía en la pestaña Declaration (Declaración), celda D8</v>
      </c>
    </row>
    <row r="5" spans="1:10" ht="39">
      <c r="A5" s="87" t="str">
        <f ca="1">Declaration!B9</f>
        <v>Alcance de la declaración o clase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Seleccione el enfoque de la declaración en la pestaña Declaration (Declaración), celda D9</v>
      </c>
    </row>
    <row r="6" spans="1:10" ht="39">
      <c r="A6" s="87" t="str">
        <f ca="1">Declaration!B10</f>
        <v>Ir al Tab de Lista de productos para capturar los productos que aplican a la declaración.</v>
      </c>
      <c r="B6" s="86" t="str">
        <f>Declaration!D10</f>
        <v>Interflux Products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Proporcione una descripción del enfoque en la pestaña Declaration (Declaración), celda D10</v>
      </c>
    </row>
    <row r="7" spans="1:10" ht="39">
      <c r="A7" s="87" t="str">
        <f ca="1">Declaration!B15</f>
        <v>Nombre del Contacto (*):</v>
      </c>
      <c r="B7" s="86" t="str">
        <f>Declaration!D15</f>
        <v>Peeters Annick</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Proporcione el nombre del contacto en la pestaña Declaration (Declaración), celda D15</v>
      </c>
    </row>
    <row r="8" spans="1:10" ht="39">
      <c r="A8" s="87" t="str">
        <f ca="1">Declaration!B16</f>
        <v>Email-contacto (*):</v>
      </c>
      <c r="B8" s="86" t="str">
        <f>Declaration!D16</f>
        <v>reach@interflux.com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Proporcione un correo electrónico válido del contacto en la pestaña Declaration (Declaración), celda D16</v>
      </c>
    </row>
    <row r="9" spans="1:10" ht="39">
      <c r="A9" s="87" t="str">
        <f ca="1">Declaration!B17</f>
        <v>Teléfono-contacto (*):</v>
      </c>
      <c r="B9" s="256" t="str">
        <f>Declaration!D17</f>
        <v>+3292514959</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Proporcione el teléfono del contacto en la pestaña Declaration (Declaración), celda D17</v>
      </c>
    </row>
    <row r="10" spans="1:10" ht="39">
      <c r="A10" s="87" t="str">
        <f ca="1">Declaration!B18</f>
        <v>Autorizador (*):</v>
      </c>
      <c r="B10" s="86" t="str">
        <f>Declaration!D18</f>
        <v>Peeters Annick</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Proporcione el nombre de contacto del representante autorizado de la compañía en la pestaña Declaration (Declaración), celda D18</v>
      </c>
    </row>
    <row r="11" spans="1:10" ht="39">
      <c r="A11" s="87" t="str">
        <f ca="1">Declaration!B20</f>
        <v>Email-autorizador (*):</v>
      </c>
      <c r="B11" s="86" t="str">
        <f>Declaration!D20</f>
        <v>a.peeters@interflux.com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Proporcione un correo electrónico válido del representante autorizado de la compañía en la pestaña Declaration (Declaración), celda D20</v>
      </c>
    </row>
    <row r="12" spans="1:10" ht="39">
      <c r="A12" s="87" t="str">
        <f ca="1">Declaration!B22</f>
        <v>Fecha efectiva (*):</v>
      </c>
      <c r="B12" s="88">
        <f>Declaration!D22</f>
        <v>46136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Proporcione la fecha en la que se completó el formato en la pestaña Declaration (Declaración), celda D22</v>
      </c>
    </row>
    <row r="13" spans="1:10" ht="63.75">
      <c r="A13" s="86" t="str">
        <f ca="1">Declaration!B25</f>
        <v>1) ¿Se utiliza o añade, intencionalmente, el 3TG a su producto o procesos de fabricación? (*)</v>
      </c>
      <c r="B13" s="89"/>
      <c r="C13" s="89"/>
      <c r="D13" s="93"/>
      <c r="E13" s="19" t="s">
        <v>773</v>
      </c>
      <c r="F13" s="90"/>
      <c r="H13" s="18">
        <f t="shared" si="3"/>
        <v>0</v>
      </c>
    </row>
    <row r="14" spans="1:10" ht="26.25">
      <c r="A14" s="87" t="str">
        <f ca="1">Declaration!B26</f>
        <v xml:space="preserve">Tantalio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si se agrega tantalio intencionalmente a sus productos en la pestaña Declaration (Declaración), celda D26</v>
      </c>
    </row>
    <row r="15" spans="1:10" ht="39">
      <c r="A15" s="87" t="str">
        <f ca="1">Declaration!B27</f>
        <v>Estaño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si se agrega estaño intencionalmente a sus productos en la pestaña Declaration (Declaración), celda D27</v>
      </c>
    </row>
    <row r="16" spans="1:10" ht="39">
      <c r="A16" s="87" t="str">
        <f ca="1">Declaration!B28</f>
        <v xml:space="preserve">Oro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si se agrega oro intencionalmente a sus productos en la pestaña Declaration (Declaración), celda D28</v>
      </c>
    </row>
    <row r="17" spans="1:10" ht="39">
      <c r="A17" s="87" t="str">
        <f ca="1">Declaration!B29</f>
        <v xml:space="preserve">Tungsteno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si se agrega tungsteno intencionalmente a sus productos en la pestaña Declaration (Declaración), celda D29</v>
      </c>
    </row>
    <row r="18" spans="1:10" ht="51">
      <c r="A18" s="86" t="str">
        <f ca="1">Declaration!B31</f>
        <v>2) El 3TG permanece en los productos? (*)</v>
      </c>
      <c r="B18" s="89"/>
      <c r="C18" s="89"/>
      <c r="D18" s="93"/>
      <c r="E18" s="19" t="s">
        <v>771</v>
      </c>
      <c r="F18" s="90"/>
      <c r="J18" s="143"/>
    </row>
    <row r="19" spans="1:10" ht="39">
      <c r="A19" s="87" t="str">
        <f ca="1">Declaration!B32</f>
        <v xml:space="preserve">Tantalio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si el tántalo es necesario para la fabricación de sus productos y si está presente en los productos terminados declarados en la pestaña Declaration (Declaración), celda D32</v>
      </c>
    </row>
    <row r="20" spans="1:10" ht="39">
      <c r="A20" s="87" t="str">
        <f ca="1">Declaration!B33</f>
        <v>Estaño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si el estaño es necesario para la fabricación de sus productos y si está presente en los productos terminados declarados en la pestaña Declaration (Declaración), celda D33</v>
      </c>
    </row>
    <row r="21" spans="1:10" ht="39">
      <c r="A21" s="87" t="str">
        <f ca="1">Declaration!B34</f>
        <v xml:space="preserve">Oro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si el oro es necesario para la fabricación de sus productos y si está presente en los productos terminados declarados en la pestaña Declaration (Declaración), celda D34</v>
      </c>
    </row>
    <row r="22" spans="1:10" ht="39">
      <c r="A22" s="87" t="str">
        <f ca="1">Declaration!B35</f>
        <v xml:space="preserve">Tungsteno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si el tungsteno es necesario para la fabricación de sus productos y si está presente en los productos terminados declarados en la pestaña Declaration (Declaración), celda D35</v>
      </c>
    </row>
    <row r="23" spans="1:10" ht="57.75" customHeight="1">
      <c r="A23" s="86" t="str">
        <f ca="1">Declaration!B37</f>
        <v>3) ¿Alguna de las fundidoras de la cadena de suministro provee el 3TG de los países cubiertos?  (para el término SEC, véase la pestaña de definiciones) (*)</v>
      </c>
      <c r="B23" s="89"/>
      <c r="C23" s="89"/>
      <c r="D23" s="93"/>
      <c r="E23" s="19" t="s">
        <v>770</v>
      </c>
      <c r="F23" s="90"/>
      <c r="J23" s="143"/>
    </row>
    <row r="24" spans="1:10" ht="39">
      <c r="A24" s="87" t="str">
        <f ca="1">Declaration!B38</f>
        <v xml:space="preserve">Tantalio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si el tántalo utilizado en el enfoque de los productos declarados en la respuesta de esta encuesta proviene del DRC o un país contiguo en la pestaña Declaration (Declaración), celda D38</v>
      </c>
    </row>
    <row r="25" spans="1:10" ht="39">
      <c r="A25" s="87" t="str">
        <f ca="1">Declaration!B39</f>
        <v>Estaño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si el estaño utilizado en el enfoque de los productos declarados en la respuesta de esta encuesta proviene del DRC o un país contiguo en la pestaña Declaration (Declaración), celda D39</v>
      </c>
    </row>
    <row r="26" spans="1:10" ht="39">
      <c r="A26" s="87" t="str">
        <f ca="1">Declaration!B40</f>
        <v xml:space="preserve">Oro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si el oro utilizado en el enfoque de los productos declarados en la respuesta de esta encuesta proviene del DRC o un país contiguo en la pestaña Declaration (Declaración), celda D40</v>
      </c>
    </row>
    <row r="27" spans="1:10" ht="39">
      <c r="A27" s="87" t="str">
        <f ca="1">Declaration!B41</f>
        <v xml:space="preserve">Tungsteno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si el tungsteno utilizado en el enfoque de los productos declarados en la respuesta de esta encuesta proviene del DRC o un país contiguo en la pestaña Declaration (Declaración), celda D41</v>
      </c>
    </row>
    <row r="28" spans="1:10" ht="39.6" customHeight="1">
      <c r="A28" s="86" t="str">
        <f ca="1">Declaration!B43</f>
        <v>4) ¿Alguno de los hornos de fundición de su cadena de suministros obtiene los 3TG de zonas de conflicto y de alto riesgo? (*)</v>
      </c>
      <c r="B28" s="86"/>
      <c r="C28" s="86"/>
      <c r="D28" s="94"/>
      <c r="E28" s="19"/>
      <c r="F28" s="19"/>
      <c r="G28" s="19"/>
      <c r="I28" s="142"/>
    </row>
    <row r="29" spans="1:10" ht="41.1" customHeight="1">
      <c r="A29" s="87" t="str">
        <f ca="1">Declaration!B44</f>
        <v xml:space="preserve">Tantalio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en la celda D44 de la pestaña Declaración, si el tantalio utilizado dentro del alcance de los productos declarados en esta respuesta del cuestionario proviene de un área de conflicto y de alto riesgo.</v>
      </c>
    </row>
    <row r="30" spans="1:10" ht="41.1" customHeight="1">
      <c r="A30" s="87" t="str">
        <f ca="1">Declaration!B45</f>
        <v>Estaño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en la celda D45 de la pestaña Declaración, si el estaño utilizado dentro del alcance de los productos declarados en esta respuesta del cuestionario proviene de un área de conflicto y de alto riesgo.</v>
      </c>
    </row>
    <row r="31" spans="1:10" ht="41.1" customHeight="1">
      <c r="A31" s="87" t="str">
        <f ca="1">Declaration!B46</f>
        <v xml:space="preserve">Oro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en la celda D46 de la pestaña Declaración, si el oro utilizado dentro del alcance de los productos declarados en esta respuesta del cuestionario proviene de un área de conflicto y de alto riesgo.</v>
      </c>
    </row>
    <row r="32" spans="1:10" ht="41.1" customHeight="1">
      <c r="A32" s="87" t="str">
        <f ca="1">Declaration!B47</f>
        <v xml:space="preserve">Tungsteno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en la celda D47 de la pestaña Declaración, si el tungsteno utilizado dentro del alcance de los productos declarados en esta respuesta del cuestionario proviene de un área de conflicto y de alto riesgo.</v>
      </c>
    </row>
    <row r="33" spans="1:10" ht="38.25">
      <c r="A33" s="86" t="str">
        <f ca="1">Declaration!B49</f>
        <v>5) ¿Se origina el 100 por ciento del 3TG (necesario para la funcionalidad o la producción de sus productos) del reciclaje o de las fuentes de residuos?  (*)</v>
      </c>
      <c r="B33" s="89"/>
      <c r="C33" s="89"/>
      <c r="D33" s="93"/>
      <c r="E33" s="19" t="s">
        <v>1261</v>
      </c>
      <c r="F33" s="90"/>
      <c r="J33" s="143"/>
    </row>
    <row r="34" spans="1:10" ht="51">
      <c r="A34" s="87" t="str">
        <f ca="1">Declaration!B50</f>
        <v xml:space="preserve">Tantalio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si el tántalo utilizado en el enfoque de los productos declarados en la respuesta de esta encuesta proviene completamente de una fuente reciclada o de residuos en la pestaña Declaration (Declaración), celda D44</v>
      </c>
    </row>
    <row r="35" spans="1:10" ht="39">
      <c r="A35" s="87" t="str">
        <f ca="1">Declaration!B51</f>
        <v>Estaño  (*)</v>
      </c>
      <c r="B35" s="86" t="str">
        <f>IF(AND($B$15="Yes",$B$20="Yes"),Declaration!D51,0)</f>
        <v>Yes</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si el estaño utilizado en el enfoque de los productos declarados en la respuesta de esta encuesta proviene completamente de una fuente reciclada o de residuos en la pestaña Declaration (Declaración), celda D45</v>
      </c>
    </row>
    <row r="36" spans="1:10" ht="39">
      <c r="A36" s="87" t="str">
        <f ca="1">Declaration!B52</f>
        <v xml:space="preserve">Oro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si el oro utilizado en el enfoque de los productos declarados en la respuesta de esta encuesta proviene completamente de una fuente reciclada o de residuos en la pestaña Declaration (Declaración), celda D46</v>
      </c>
    </row>
    <row r="37" spans="1:10" ht="51">
      <c r="A37" s="87" t="str">
        <f ca="1">Declaration!B53</f>
        <v xml:space="preserve">Tungsteno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si el tungsteno utilizado en el enfoque de los productos declarados en la respuesta de esta encuesta proviene completamente de una fuente reciclada o de residuos en la pestaña Declaration (Declaración), celda D47</v>
      </c>
    </row>
    <row r="38" spans="1:10" ht="38.25">
      <c r="A38" s="86" t="str">
        <f ca="1">Declaration!B55</f>
        <v>6) ¿Qué porcentaje de proveedores relevantes le han hecho llegar respuestas a su encuesta de la cadena de suministros? (*)</v>
      </c>
      <c r="B38" s="89"/>
      <c r="C38" s="89"/>
      <c r="D38" s="93"/>
      <c r="E38" s="19" t="s">
        <v>770</v>
      </c>
      <c r="F38" s="90"/>
    </row>
    <row r="39" spans="1:10" ht="26.25">
      <c r="A39" s="87" t="str">
        <f ca="1">Declaration!B56</f>
        <v xml:space="preserve">Tantalio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Escriba el porcentaje de información completada del fundidor del proveedor en la pestaña Declaration (Declaración), celda D50</v>
      </c>
    </row>
    <row r="40" spans="1:10" ht="26.25">
      <c r="A40" s="87" t="str">
        <f ca="1">Declaration!B57</f>
        <v>Estaño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Escriba el porcentaje de información completada del fundidor del proveedor en la pestaña Declaration (Declaración), celda D51</v>
      </c>
    </row>
    <row r="41" spans="1:10" ht="26.25">
      <c r="A41" s="87" t="str">
        <f ca="1">Declaration!B58</f>
        <v xml:space="preserve">Oro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Escriba el porcentaje de información completada del fundidor del proveedor en la pestaña Declaration (Declaración), celda D52</v>
      </c>
    </row>
    <row r="42" spans="1:10" ht="26.25">
      <c r="A42" s="87" t="str">
        <f ca="1">Declaration!B59</f>
        <v xml:space="preserve">Tungsteno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Escriba el porcentaje de información completada del fundidor del proveedor en la pestaña Declaration (Declaración), celda D53</v>
      </c>
    </row>
    <row r="43" spans="1:10" ht="51">
      <c r="A43" s="86" t="str">
        <f ca="1">Declaration!B61</f>
        <v>7) ¿Ha identificado a todos los fundidores que suministran el 3TG a su cadena de suministro?  (*)</v>
      </c>
      <c r="B43" s="89"/>
      <c r="C43" s="89"/>
      <c r="D43" s="93"/>
      <c r="E43" s="19" t="s">
        <v>771</v>
      </c>
      <c r="F43" s="90"/>
    </row>
    <row r="44" spans="1:10" ht="51.75">
      <c r="A44" s="87" t="str">
        <f ca="1">Declaration!B62</f>
        <v xml:space="preserve">Tantalio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si se han suministrado todos los nombres de los fundidores en la respuesta de esta encuesta bajo el enfoque de los productos declarados en la pestaña Declaration (Declaración), celda D56</v>
      </c>
    </row>
    <row r="45" spans="1:10" ht="51.75">
      <c r="A45" s="87" t="str">
        <f ca="1">Declaration!B63</f>
        <v>Estaño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si se han suministrado todos los nombres de los fundidores en la respuesta de esta encuesta bajo el enfoque de los productos declarados en la pestaña Declaration (Declaración), celda D57</v>
      </c>
    </row>
    <row r="46" spans="1:10" ht="51.75">
      <c r="A46" s="87" t="str">
        <f ca="1">Declaration!B64</f>
        <v xml:space="preserve">Oro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si se han suministrado todos los nombres de los fundidores en la respuesta de esta encuesta bajo el enfoque de los productos declarados en la pestaña Declaration (Declaración), celda D58</v>
      </c>
    </row>
    <row r="47" spans="1:10" ht="51.75">
      <c r="A47" s="87" t="str">
        <f ca="1">Declaration!B65</f>
        <v xml:space="preserve">Tungsteno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si se han suministrado todos los nombres de los fundidores en la respuesta de esta encuesta bajo el enfoque de los productos declarados en la pestaña Declaration (Declaración), celda D59</v>
      </c>
    </row>
    <row r="48" spans="1:10" ht="63.75">
      <c r="A48" s="86" t="str">
        <f ca="1">Declaration!B67</f>
        <v>8) ¿Se ha incluido en este declaración toda la información aplicable del fundidor recibida por su compañía?  (*)</v>
      </c>
      <c r="B48" s="89"/>
      <c r="C48" s="89"/>
      <c r="D48" s="93"/>
      <c r="E48" s="19" t="s">
        <v>772</v>
      </c>
      <c r="F48" s="90"/>
    </row>
    <row r="49" spans="1:10" ht="39">
      <c r="A49" s="87" t="str">
        <f ca="1">Declaration!B68</f>
        <v xml:space="preserve">Tantalio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si se ha suministrado toda la información aplicable del fundidor de tántalo en la pestaña Declaration (Declaración), celda D62</v>
      </c>
    </row>
    <row r="50" spans="1:10" ht="39">
      <c r="A50" s="87" t="str">
        <f ca="1">Declaration!B69</f>
        <v>Estaño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si se ha suministrado toda la información aplicable del fundidor de estaño en la pestaña Declaration (Declaración), celda D63</v>
      </c>
    </row>
    <row r="51" spans="1:10" ht="39">
      <c r="A51" s="87" t="str">
        <f ca="1">Declaration!B70</f>
        <v xml:space="preserve">Oro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si se ha suministrado toda la información aplicable del fundidor de oro en la pestaña Declaration (Declaración), celda D64</v>
      </c>
    </row>
    <row r="52" spans="1:10" ht="39">
      <c r="A52" s="87" t="str">
        <f ca="1">Declaration!B71</f>
        <v xml:space="preserve">Tungsteno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si se ha suministrado toda la información aplicable del fundidor de tungsteno en la pestaña Declaration (Declaración), celda D65</v>
      </c>
    </row>
    <row r="53" spans="1:10" ht="25.5">
      <c r="A53" s="86" t="str">
        <f ca="1">Declaration!B74</f>
        <v>Pregunta</v>
      </c>
      <c r="B53" s="89"/>
      <c r="C53" s="89"/>
      <c r="D53" s="93"/>
      <c r="E53" s="19" t="s">
        <v>426</v>
      </c>
      <c r="F53" s="90"/>
      <c r="G53" s="90"/>
      <c r="H53" s="90"/>
    </row>
    <row r="54" spans="1:10" ht="39">
      <c r="A54" s="86" t="str">
        <f ca="1">Declaration!B75</f>
        <v>A. ¿Cuenta con una política de abastecimiento responsable de minerales?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Responda en la celda D75 de la pestaña Declaración, si su compañía cuenta con una política de abastecimiento responsable de minerales.</v>
      </c>
    </row>
    <row r="55" spans="1:10" ht="54.75" customHeight="1">
      <c r="A55" s="86" t="str">
        <f ca="1">Declaration!B77</f>
        <v>B. ¿Su política de abastecimiento responsable de minerales está disponible públicamente en su sitio web? (Nota: Si la respuesta es afirmativa, el usuario deberá especificar la URL en el campo de comentarios).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Responda en la celda D77 de la pestaña Declaración, si su compañía publicó la política de abastecimiento responsable de minerales en su sitio web.</v>
      </c>
    </row>
    <row r="56" spans="1:10" ht="38.450000000000003" customHeight="1">
      <c r="A56" s="86" t="s">
        <v>3</v>
      </c>
      <c r="B56" s="86" t="str">
        <f>Declaration!G77</f>
        <v>interflux.com</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Ingrese la URL en la hoja de trabajo de Declaration (Declaración), celda G77 si responde "Sí" en la pregunta B. El formato de la URL debe ser "www.nombredelacompañía.com"</v>
      </c>
    </row>
    <row r="57" spans="1:10" ht="63.75">
      <c r="A57" s="86" t="str">
        <f ca="1">Declaration!B79</f>
        <v>C.  ¿Exige a sus proveedores directos que le suministren el 3TG de fundidores cuyas prácticas de debida diligencia hayan sido validadas por un programa de auditoría de un tercero independiente?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v>
      </c>
    </row>
    <row r="58" spans="1:10" ht="39">
      <c r="A58" s="86" t="str">
        <f ca="1">Declaration!B81</f>
        <v>D. ¿Ha implementado medidas de diligencia debida para el abastecimiento responsable?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Responda en la celda D81 de la pestaña Declaración, si ha implementado medidas de diligencia debida para el abastecimiento responsable.</v>
      </c>
    </row>
    <row r="59" spans="1:10" ht="39">
      <c r="A59" s="86" t="str">
        <f ca="1">Declaration!B83</f>
        <v>E. ¿Su compañía realiza encuestas de minerales de conflicto con sus proveedores relevantes?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Responda si solicita que sus proveedores llenen esta plantilla de reporte de minerales en conflicto en la pestaña Declaration (Declaración), D83</v>
      </c>
    </row>
    <row r="60" spans="1:10" ht="39">
      <c r="A60" s="86" t="str">
        <f ca="1">Declaration!B85</f>
        <v>F. Revisas la información de diligencia recibida de tus proveedores contra las expectativas de la compañía?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Responda si verifica las respuestas de sus proveedores frente a las expectativas de su compañía en la pestaña Declaration (Declaración), celda D85</v>
      </c>
    </row>
    <row r="61" spans="1:10" ht="15" hidden="1">
      <c r="A61" s="86"/>
      <c r="B61" s="86"/>
      <c r="C61" s="86"/>
      <c r="D61" s="92"/>
      <c r="E61" s="19"/>
      <c r="F61" s="91"/>
      <c r="G61" s="67"/>
      <c r="H61" s="68"/>
      <c r="I61" s="142"/>
    </row>
    <row r="62" spans="1:10" ht="39">
      <c r="A62" s="86" t="str">
        <f ca="1">Declaration!B87</f>
        <v>G. Tu proceso de verificación incluye manejo de acciones correctivas?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Responda si su proceso de verificación incluye la gestión de medidas correctivas en la pestaña Declaration (Declaración), celda D87</v>
      </c>
    </row>
    <row r="63" spans="1:10" ht="39">
      <c r="A63" s="86" t="str">
        <f ca="1">Declaration!B89</f>
        <v>H. ¿Está obligada su compañía a presentar una divulgación anual de minerales de conflicto?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Responda en la celda D89 de la pestaña Declaración, si está sujeto al requisito de divulgación de la SEC, el reglamento de la UE o ambos.</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Si corresponde, proporcione uno o más productos o números de artículo a los que se aplica esta declaración. De la pestaña Declaration (Declaración), seleccione el hipervínculo en la celda 6H1 para ingresar a la pestaña Product List (Lista de productos)</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Proporcione una lista del material de contribución de los fundidores de tántalo a la cadena de suministro de la pestaña Smelter List (Lista de fundidores)</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Proporcione una lista del material de contribución de los fundidores de estaño a la cadena de suministro de la pestaña Smelter List (Lista de fundidores)</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Proporcione una lista del material de contribución de los fundidores de oro a la cadena de suministro de la pestaña Smelter List (Lista de fundidores)</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Proporcione una lista del material de contribución de los fundidores de tungsteno a la cadena de suministro de la pestaña Smelter List (Lista de fundidores)</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F6" sqref="F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Se requiere completar solamente si el nivel de reporte  "Producto ( o Lista de productos)" se selecciona en la pestaña de "Declaración".</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Referencia del producto del encuestado (*)</v>
      </c>
      <c r="C5" s="129" t="str">
        <f ca="1">OFFSET(L!$C$1,MATCH("Product List"&amp;ADDRESS(ROW(),COLUMN(),4),L!$A:$A,0)-1,SL,,)</f>
        <v>Nombre del producto del encuestado</v>
      </c>
      <c r="D5" s="129" t="str">
        <f ca="1">OFFSET(L!$C$1,MATCH("Product List"&amp;ADDRESS(ROW(),COLUMN(),4),L!$A:$A,0)-1,SL,,)</f>
        <v>Referencia del producto del solicitante</v>
      </c>
      <c r="E5" s="129" t="str">
        <f ca="1">OFFSET(L!$C$1,MATCH("Product List"&amp;ADDRESS(ROW(),COLUMN(),4),L!$A:$A,0)-1,SL,,)</f>
        <v>Nombre del producto del solicitante</v>
      </c>
      <c r="F5" s="69" t="str">
        <f ca="1">OFFSET(L!$C$1,MATCH("Product List"&amp;ADDRESS(ROW(),COLUMN(),4),L!$A:$A,0)-1,SL,,)</f>
        <v>Comentarios</v>
      </c>
      <c r="G5" s="23"/>
      <c r="H5"/>
    </row>
    <row r="6" spans="1:8" ht="31.5">
      <c r="A6" s="125"/>
      <c r="B6" s="257" t="s">
        <v>15887</v>
      </c>
      <c r="C6" s="95" t="s">
        <v>15887</v>
      </c>
      <c r="D6" s="95"/>
      <c r="E6" s="95"/>
      <c r="F6" s="95" t="s">
        <v>15888</v>
      </c>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Búsqueda de fundidora (*)</v>
      </c>
      <c r="C4" s="175" t="str">
        <f ca="1">OFFSET(L!$C$1,MATCH("Smelter Look-up"&amp;ADDRESS(ROW(),COLUMN(),4),L!$A:$A,0)-1,SL,,)</f>
        <v>Nombres estándar del fundidor</v>
      </c>
      <c r="D4" s="175" t="str">
        <f ca="1">OFFSET(L!$C$1,MATCH("Smelter Look-up"&amp;ADDRESS(ROW(),COLUMN(),4),L!$A:$A,0)-1,SL,,)</f>
        <v xml:space="preserve">Localización de la fabrica de fundición: País </v>
      </c>
      <c r="E4" s="175" t="str">
        <f ca="1">OFFSET(L!$C$1,MATCH("Smelter Look-up"&amp;ADDRESS(ROW(),COLUMN(),4),L!$A:$A,0)-1,SL,,)</f>
        <v>Identificador de fundidora</v>
      </c>
      <c r="F4" s="175" t="str">
        <f ca="1">OFFSET(L!$C$1,MATCH("Smelter Look-up"&amp;ADDRESS(ROW(),COLUMN(),4),L!$A:$A,0)-1,SL,,)</f>
        <v>Numero de identificación de la fuente del fundidor</v>
      </c>
      <c r="G4" s="175" t="str">
        <f ca="1">OFFSET(L!$C$1,MATCH("Smelter Look-up"&amp;ADDRESS(ROW(),COLUMN(),4),L!$A:$A,0)-1,SL,,)</f>
        <v>Calle del fundidor (*)</v>
      </c>
      <c r="H4" s="175" t="str">
        <f ca="1">OFFSET(L!$C$1,MATCH("Smelter Look-up"&amp;ADDRESS(ROW(),COLUMN(),4),L!$A:$A,0)-1,SL,,)</f>
        <v>Ciudad del fundidor(*)</v>
      </c>
      <c r="I4" s="175" t="str">
        <f ca="1">OFFSET(L!$C$1,MATCH("Smelter Look-up"&amp;ADDRESS(ROW(),COLUMN(),4),L!$A:$A,0)-1,SL,,)</f>
        <v>Localización de la fabrica de fundición: Estado/Provincia</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Annick Peeters</cp:lastModifiedBy>
  <cp:lastPrinted>2015-04-21T20:47:43Z</cp:lastPrinted>
  <dcterms:created xsi:type="dcterms:W3CDTF">2010-06-21T21:00:23Z</dcterms:created>
  <dcterms:modified xsi:type="dcterms:W3CDTF">2026-04-24T14:16:00Z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